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Gen Šimka II\Projekt\rozpočet\"/>
    </mc:Choice>
  </mc:AlternateContent>
  <bookViews>
    <workbookView xWindow="0" yWindow="0" windowWidth="0" windowHeight="0"/>
  </bookViews>
  <sheets>
    <sheet name="Rekapitulace stavby" sheetId="1" r:id="rId1"/>
    <sheet name="SO 101 - Chodník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Chodník'!$C$124:$K$369</definedName>
    <definedName name="_xlnm.Print_Area" localSheetId="1">'SO 101 - Chodník'!$C$112:$K$369</definedName>
    <definedName name="_xlnm.Print_Titles" localSheetId="1">'SO 101 - Chodník'!$124:$124</definedName>
    <definedName name="_xlnm._FilterDatabase" localSheetId="2" hidden="1">'VRN - Vedlejší rozpočtové...'!$C$119:$K$148</definedName>
    <definedName name="_xlnm.Print_Area" localSheetId="2">'VRN - Vedlejší rozpočtové...'!$C$107:$K$148</definedName>
    <definedName name="_xlnm.Print_Titles" localSheetId="2">'VRN - Vedlejší rozpočtové...'!$119:$119</definedName>
  </definedNames>
  <calcPr/>
</workbook>
</file>

<file path=xl/calcChain.xml><?xml version="1.0" encoding="utf-8"?>
<calcChain xmlns="http://schemas.openxmlformats.org/spreadsheetml/2006/main">
  <c i="3" l="1" r="R122"/>
  <c r="J37"/>
  <c r="J36"/>
  <c i="1" r="AY96"/>
  <c i="3" r="J35"/>
  <c i="1" r="AX96"/>
  <c i="3"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2" r="J37"/>
  <c r="J36"/>
  <c i="1" r="AY95"/>
  <c i="2" r="J35"/>
  <c i="1" r="AX95"/>
  <c i="2" r="BI366"/>
  <c r="BH366"/>
  <c r="BG366"/>
  <c r="BF366"/>
  <c r="T366"/>
  <c r="T365"/>
  <c r="T364"/>
  <c r="R366"/>
  <c r="R365"/>
  <c r="R364"/>
  <c r="P366"/>
  <c r="P365"/>
  <c r="P364"/>
  <c r="BI361"/>
  <c r="BH361"/>
  <c r="BG361"/>
  <c r="BF361"/>
  <c r="T361"/>
  <c r="T360"/>
  <c r="R361"/>
  <c r="R360"/>
  <c r="P361"/>
  <c r="P360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4"/>
  <c r="BH344"/>
  <c r="BG344"/>
  <c r="BF344"/>
  <c r="T344"/>
  <c r="R344"/>
  <c r="P344"/>
  <c r="BI316"/>
  <c r="BH316"/>
  <c r="BG316"/>
  <c r="BF316"/>
  <c r="T316"/>
  <c r="R316"/>
  <c r="P316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68"/>
  <c r="BH268"/>
  <c r="BG268"/>
  <c r="BF268"/>
  <c r="T268"/>
  <c r="T267"/>
  <c r="R268"/>
  <c r="R267"/>
  <c r="P268"/>
  <c r="P267"/>
  <c r="BI264"/>
  <c r="BH264"/>
  <c r="BG264"/>
  <c r="BF264"/>
  <c r="T264"/>
  <c r="R264"/>
  <c r="P264"/>
  <c r="BI261"/>
  <c r="BH261"/>
  <c r="BG261"/>
  <c r="BF261"/>
  <c r="T261"/>
  <c r="R261"/>
  <c r="P261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3"/>
  <c r="BH213"/>
  <c r="BG213"/>
  <c r="BF213"/>
  <c r="T213"/>
  <c r="R213"/>
  <c r="P213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8"/>
  <c r="BH178"/>
  <c r="BG178"/>
  <c r="BF178"/>
  <c r="T178"/>
  <c r="R178"/>
  <c r="P178"/>
  <c r="BI174"/>
  <c r="BH174"/>
  <c r="BG174"/>
  <c r="BF174"/>
  <c r="T174"/>
  <c r="R174"/>
  <c r="P174"/>
  <c r="BI165"/>
  <c r="BH165"/>
  <c r="BG165"/>
  <c r="BF165"/>
  <c r="T165"/>
  <c r="R165"/>
  <c r="P165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BK361"/>
  <c r="BK356"/>
  <c r="BK352"/>
  <c r="BK348"/>
  <c r="BK344"/>
  <c r="J308"/>
  <c r="J301"/>
  <c r="BK255"/>
  <c r="BK237"/>
  <c r="J226"/>
  <c r="BK206"/>
  <c r="J174"/>
  <c r="J158"/>
  <c r="J140"/>
  <c r="J277"/>
  <c r="J251"/>
  <c r="J243"/>
  <c r="J222"/>
  <c r="J202"/>
  <c r="BK184"/>
  <c r="BK174"/>
  <c r="J148"/>
  <c r="J136"/>
  <c r="J316"/>
  <c r="BK301"/>
  <c r="BK290"/>
  <c r="J280"/>
  <c r="BK148"/>
  <c r="BK144"/>
  <c r="BK366"/>
  <c r="BK294"/>
  <c r="J284"/>
  <c r="J273"/>
  <c r="BK264"/>
  <c r="J255"/>
  <c r="J229"/>
  <c r="BK213"/>
  <c r="J192"/>
  <c r="J154"/>
  <c i="3" r="BK129"/>
  <c r="BK146"/>
  <c r="J139"/>
  <c i="2" r="J305"/>
  <c r="J188"/>
  <c i="1" r="AS94"/>
  <c i="2" r="J264"/>
  <c r="J237"/>
  <c r="BK226"/>
  <c r="J206"/>
  <c r="J184"/>
  <c r="BK140"/>
  <c i="3" r="J146"/>
  <c r="BK126"/>
  <c r="BK123"/>
  <c r="BK132"/>
  <c i="2" r="BK165"/>
  <c r="J294"/>
  <c r="BK284"/>
  <c r="BK158"/>
  <c r="BK308"/>
  <c r="BK287"/>
  <c r="BK277"/>
  <c r="BK268"/>
  <c r="BK261"/>
  <c r="BK251"/>
  <c r="J232"/>
  <c r="BK222"/>
  <c r="BK202"/>
  <c r="BK132"/>
  <c i="3" r="J142"/>
  <c r="BK139"/>
  <c r="BK136"/>
  <c r="BK142"/>
  <c r="J123"/>
  <c i="2" r="J366"/>
  <c r="J361"/>
  <c r="J356"/>
  <c r="J352"/>
  <c r="J348"/>
  <c r="BK316"/>
  <c r="BK305"/>
  <c r="J297"/>
  <c r="J247"/>
  <c r="BK229"/>
  <c r="J213"/>
  <c r="BK188"/>
  <c r="J165"/>
  <c r="BK154"/>
  <c r="J132"/>
  <c r="J344"/>
  <c r="BK273"/>
  <c r="BK247"/>
  <c r="BK232"/>
  <c r="BK218"/>
  <c r="J198"/>
  <c r="J178"/>
  <c r="J144"/>
  <c r="BK128"/>
  <c r="BK311"/>
  <c r="BK297"/>
  <c r="J287"/>
  <c r="BK192"/>
  <c r="J128"/>
  <c r="J311"/>
  <c r="J290"/>
  <c r="BK280"/>
  <c r="J268"/>
  <c r="J261"/>
  <c r="BK243"/>
  <c r="J218"/>
  <c r="BK198"/>
  <c r="BK178"/>
  <c r="BK136"/>
  <c i="3" r="J132"/>
  <c r="J136"/>
  <c r="J129"/>
  <c r="J126"/>
  <c i="2" l="1" r="BK127"/>
  <c r="J127"/>
  <c r="J98"/>
  <c r="BK236"/>
  <c r="J236"/>
  <c r="J99"/>
  <c r="R127"/>
  <c r="R236"/>
  <c r="R272"/>
  <c r="BK315"/>
  <c r="J315"/>
  <c r="J102"/>
  <c r="T315"/>
  <c r="T127"/>
  <c r="T236"/>
  <c r="P272"/>
  <c r="P127"/>
  <c r="P236"/>
  <c r="BK272"/>
  <c r="J272"/>
  <c r="J101"/>
  <c r="T272"/>
  <c r="P315"/>
  <c r="R315"/>
  <c i="3" r="BK122"/>
  <c r="J122"/>
  <c r="J98"/>
  <c r="P122"/>
  <c r="T122"/>
  <c r="BK135"/>
  <c r="J135"/>
  <c r="J99"/>
  <c r="P135"/>
  <c r="R135"/>
  <c r="R121"/>
  <c r="R120"/>
  <c r="T135"/>
  <c i="2" r="BK267"/>
  <c r="J267"/>
  <c r="J100"/>
  <c r="BK360"/>
  <c r="J360"/>
  <c r="J103"/>
  <c r="BK365"/>
  <c r="J365"/>
  <c r="J105"/>
  <c i="3" r="BK145"/>
  <c r="J145"/>
  <c r="J100"/>
  <c r="E85"/>
  <c r="BE123"/>
  <c r="BE129"/>
  <c r="BE142"/>
  <c r="J114"/>
  <c r="F117"/>
  <c r="BE126"/>
  <c r="BE136"/>
  <c r="BE139"/>
  <c r="BE146"/>
  <c r="BE132"/>
  <c i="2" r="J89"/>
  <c r="BE144"/>
  <c r="BE154"/>
  <c r="BE165"/>
  <c r="BE192"/>
  <c r="BE213"/>
  <c r="BE218"/>
  <c r="BE222"/>
  <c r="BE226"/>
  <c r="BE232"/>
  <c r="BE237"/>
  <c r="BE247"/>
  <c r="BE255"/>
  <c r="BE261"/>
  <c r="BE264"/>
  <c r="BE268"/>
  <c r="BE277"/>
  <c r="BE284"/>
  <c r="BE287"/>
  <c r="BE290"/>
  <c r="BE316"/>
  <c r="BE132"/>
  <c r="BE136"/>
  <c r="BE158"/>
  <c r="BE174"/>
  <c r="BE178"/>
  <c r="BE184"/>
  <c r="BE198"/>
  <c r="BE280"/>
  <c r="BE294"/>
  <c r="E85"/>
  <c r="BE202"/>
  <c r="BE206"/>
  <c r="BE229"/>
  <c r="BE243"/>
  <c r="BE273"/>
  <c r="BE348"/>
  <c r="F92"/>
  <c r="BE128"/>
  <c r="BE140"/>
  <c r="BE148"/>
  <c r="BE188"/>
  <c r="BE251"/>
  <c r="BE297"/>
  <c r="BE301"/>
  <c r="BE305"/>
  <c r="BE308"/>
  <c r="BE311"/>
  <c r="BE344"/>
  <c r="BE352"/>
  <c r="BE356"/>
  <c r="BE361"/>
  <c r="BE366"/>
  <c r="F37"/>
  <c i="1" r="BD95"/>
  <c i="3" r="F35"/>
  <c i="1" r="BB96"/>
  <c i="2" r="J34"/>
  <c i="1" r="AW95"/>
  <c i="2" r="F35"/>
  <c i="1" r="BB95"/>
  <c i="2" r="F34"/>
  <c i="1" r="BA95"/>
  <c i="3" r="F34"/>
  <c i="1" r="BA96"/>
  <c i="2" r="F36"/>
  <c i="1" r="BC95"/>
  <c i="3" r="J34"/>
  <c i="1" r="AW96"/>
  <c i="3" r="F37"/>
  <c i="1" r="BD96"/>
  <c i="3" r="F36"/>
  <c i="1" r="BC96"/>
  <c i="3" l="1" r="P121"/>
  <c r="P120"/>
  <c i="1" r="AU96"/>
  <c i="2" r="P126"/>
  <c r="P125"/>
  <c i="1" r="AU95"/>
  <c i="2" r="T126"/>
  <c r="T125"/>
  <c r="R126"/>
  <c r="R125"/>
  <c i="3" r="T121"/>
  <c r="T120"/>
  <c i="2" r="BK126"/>
  <c r="BK125"/>
  <c r="J125"/>
  <c r="J96"/>
  <c r="BK364"/>
  <c r="J364"/>
  <c r="J104"/>
  <c i="3" r="BK121"/>
  <c r="J121"/>
  <c r="J97"/>
  <c i="2" r="J33"/>
  <c i="1" r="AV95"/>
  <c r="AT95"/>
  <c i="2" r="F33"/>
  <c i="1" r="AZ95"/>
  <c r="BB94"/>
  <c r="AX94"/>
  <c r="BA94"/>
  <c r="W30"/>
  <c r="BD94"/>
  <c r="W33"/>
  <c i="3" r="F33"/>
  <c i="1" r="AZ96"/>
  <c r="BC94"/>
  <c r="W32"/>
  <c i="3" r="J33"/>
  <c i="1" r="AV96"/>
  <c r="AT96"/>
  <c i="2" l="1" r="J126"/>
  <c r="J97"/>
  <c i="3" r="BK120"/>
  <c r="J120"/>
  <c i="1" r="AU94"/>
  <c i="2" r="J30"/>
  <c i="1" r="AG95"/>
  <c i="3" r="J30"/>
  <c i="1" r="AG96"/>
  <c r="AY94"/>
  <c r="W31"/>
  <c r="AZ94"/>
  <c r="W29"/>
  <c r="AW94"/>
  <c r="AK30"/>
  <c i="3" l="1" r="J39"/>
  <c i="2" r="J39"/>
  <c i="3" r="J96"/>
  <c i="1" r="AN95"/>
  <c r="AN96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<sst xmlns="http://schemas.openxmlformats.org/spreadsheetml/2006/main">
  <si>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</si>
  <si>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</si>
  <si>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</si>
  <si>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</si>
  <si>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</si>
  <si>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{16c89a65-751a-48af-8503-14b82b9b1971}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</si>
  <si>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</si>
  <si>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</si>
  <si>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</si>
  <si>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</si>
  <si>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</si>
  <si>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</si>
  <si>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</si>
  <si>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</si>
  <si>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004-25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</si>
  <si>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</si>
  <si>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</si>
  <si>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ul. Gen. Šimka II, chodník</t>
  </si>
  <si>
    <t>KSO:</t>
  </si>
  <si>
    <t>822 2</t>
  </si>
  <si>
    <t>CC-CZ:</t>
  </si>
  <si>
    <t>2112</t>
  </si>
  <si>
    <t>Místo:</t>
  </si>
  <si>
    <t>Břeclav</t>
  </si>
  <si>
    <t>Datum:</t>
  </si>
  <si>
    <t>12. 1. 2026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</si>
  <si>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</si>
  <si>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</si>
  <si>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</si>
  <si>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</si>
  <si>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</si>
  <si>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</si>
  <si>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</si>
  <si>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Ing. Bořek Zvědělík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</si>
  <si>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</si>
  <si>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</si>
  <si>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</si>
  <si>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</si>
  <si>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</si>
  <si>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</si>
  <si>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</si>
  <si>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</si>
  <si>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</si>
  <si>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</si>
  <si>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</si>
  <si>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</si>
  <si>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</si>
  <si>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</si>
  <si>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</si>
  <si>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</si>
  <si>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</si>
  <si>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</si>
  <si>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</si>
  <si>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</si>
  <si>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</si>
  <si>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</si>
  <si>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</si>
  <si>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</si>
  <si>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</si>
  <si>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</si>
  <si>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</si>
  <si>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</si>
  <si>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</si>
  <si>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</si>
  <si>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</si>
  <si>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</si>
  <si>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</si>
  <si>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</si>
  <si>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</si>
  <si>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</si>
  <si>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</si>
  <si>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</si>
  <si>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</si>
  <si>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</si>
  <si>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</si>
  <si>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</si>
  <si>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</si>
  <si>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</si>
  <si>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</si>
  <si>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</si>
  <si>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</si>
  <si>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</si>
  <si>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</si>
  <si>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</t>
  </si>
  <si>
    <t>STA</t>
  </si>
  <si>
    <t>1</t>
  </si>
  <si>
    <t>{1f8da631-c029-49b1-946e-413aacc3340e}</t>
  </si>
  <si>
    <t>2</t>
  </si>
  <si>
    <t>VRN</t>
  </si>
  <si>
    <t>Vedlejší rozpočtové náklady</t>
  </si>
  <si>
    <t>{0a919c1f-7c97-4e91-80e8-163dd962adc6}</t>
  </si>
  <si>
    <t>822 29 32</t>
  </si>
  <si>
    <t>KRYCÍ LIST SOUPISU PRACÍ</t>
  </si>
  <si>
    <t>Objekt:</t>
  </si>
  <si>
    <t>SO 101 -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</si>
  <si>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</si>
  <si>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</si>
  <si>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</si>
  <si>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</si>
  <si>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</si>
  <si>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</si>
  <si>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</si>
  <si>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</si>
  <si>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</si>
  <si>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</si>
  <si>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</si>
  <si>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</si>
  <si>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</si>
  <si>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</si>
  <si>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</si>
  <si>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</si>
  <si>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</si>
  <si>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</si>
  <si>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</si>
  <si>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</si>
  <si>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</si>
  <si>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</si>
  <si>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</si>
  <si>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</si>
  <si>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</si>
  <si>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</si>
  <si>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</si>
  <si>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</si>
  <si>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</si>
  <si>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</si>
  <si>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</si>
  <si>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</si>
  <si>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113106136</t>
  </si>
  <si>
    <t>Rozebrání dlažeb z vegetačních dlaždic betonových komunikací pro pěší strojně pl do 50 m2</t>
  </si>
  <si>
    <t>m2</t>
  </si>
  <si>
    <t>CS ÚRS 2025 02</t>
  </si>
  <si>
    <t>4</t>
  </si>
  <si>
    <t>-2102659232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</si>
  <si>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</si>
  <si>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do 50 m2 z vegetační dlažby betonové</t>
  </si>
  <si>
    <t>Online PSC</t>
  </si>
  <si>
    <t>https://podminky.urs.cz/item/CS_URS_2025_02/113106136</t>
  </si>
  <si>
    <t>VV</t>
  </si>
  <si>
    <t>"rozebrání vjezdů z betonové vegetační dlažby" 18</t>
  </si>
  <si>
    <t>113106142</t>
  </si>
  <si>
    <t>Rozebrání dlažeb z betonových nebo kamenných dlaždic komunikací pro pěší strojně pl přes 50 m2</t>
  </si>
  <si>
    <t>-2041800494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</si>
  <si>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</si>
  <si>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https://podminky.urs.cz/item/CS_URS_2025_02/113106142</t>
  </si>
  <si>
    <t>"rozebrání chodníku z dlažby 30x30" 472</t>
  </si>
  <si>
    <t>3</t>
  </si>
  <si>
    <t>113106144</t>
  </si>
  <si>
    <t>Rozebrání dlažeb ze zámkových dlaždic komunikací pro pěší strojně pl přes 50 m2</t>
  </si>
  <si>
    <t>869010417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</si>
  <si>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</si>
  <si>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https://podminky.urs.cz/item/CS_URS_2025_02/113106144</t>
  </si>
  <si>
    <t xml:space="preserve">"rozebrání  chodníku ze zámkové dlažby" 76</t>
  </si>
  <si>
    <t>113106185</t>
  </si>
  <si>
    <t>Rozebrání dlažeb vozovek z drobných kostek s ložem z kameniva strojně pl do 50 m2</t>
  </si>
  <si>
    <t>-1696216166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</si>
  <si>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</si>
  <si>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>https://podminky.urs.cz/item/CS_URS_2025_02/113106185</t>
  </si>
  <si>
    <t xml:space="preserve">"rozebrání vjezdů  ze žulových kostek" 26</t>
  </si>
  <si>
    <t>5</t>
  </si>
  <si>
    <t>113107142</t>
  </si>
  <si>
    <t>Odstranění podkladu živičného tl přes 50 do 100 mm ručně</t>
  </si>
  <si>
    <t>-960068923</t>
  </si>
  <si>
    <t>Odstranění podkladů nebo krytů ručně s přemístěním hmot na skládku na vzdálenost do 3 m nebo s naložením na dopravní prostředek živičných, o tl. vrstvy přes 50 do 100 mm</t>
  </si>
  <si>
    <t>https://podminky.urs.cz/item/CS_URS_2025_02/113107142</t>
  </si>
  <si>
    <t>"ruční odbourání asfaltového krytu podél silniční obruby" 2</t>
  </si>
  <si>
    <t>6</t>
  </si>
  <si>
    <t>113107161</t>
  </si>
  <si>
    <t>Odstranění podkladu z kameniva drceného tl do 100 mm strojně pl přes 50 do 200 m2</t>
  </si>
  <si>
    <t>2059980962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</si>
  <si>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</si>
  <si>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https://podminky.urs.cz/item/CS_URS_2025_02/113107161</t>
  </si>
  <si>
    <t>"odstranění konstrukčních vrstev pod silniční obrubou tl. 100mm" 4*0,65</t>
  </si>
  <si>
    <t>"odstranění konstrukčních vrstev pod chodníkovou obrubou tl. 100mm" 376*0,45</t>
  </si>
  <si>
    <t>Součet</t>
  </si>
  <si>
    <t>7</t>
  </si>
  <si>
    <t>113107170</t>
  </si>
  <si>
    <t>Odstranění podkladu z betonu prostého tl do 100 mm strojně pl přes 50 do 200 m2</t>
  </si>
  <si>
    <t>-1701085821</t>
  </si>
  <si>
    <t>Odstranění podkladů nebo krytů strojně plochy jednotlivě přes 50 m2 do 200 m2 s přemístěním hmot na skládku na vzdálenost do 20 m nebo s naložením na dopravní prostředek z betonu prostého, o tl. vrstvy do 100 mm</t>
  </si>
  <si>
    <t>https://podminky.urs.cz/item/CS_URS_2025_02/113107170</t>
  </si>
  <si>
    <t>"odstranění betonového krytu vjezdů tl. 100 mm" 56</t>
  </si>
  <si>
    <t>8</t>
  </si>
  <si>
    <t>113107223</t>
  </si>
  <si>
    <t>Odstranění podkladu z kameniva drceného tl přes 200 do 300 mm strojně pl přes 200 m2</t>
  </si>
  <si>
    <t>-670585151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</si>
  <si>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</si>
  <si>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https://podminky.urs.cz/item/CS_URS_2025_02/113107223</t>
  </si>
  <si>
    <t>"odstranění konstrukce chodníků pod 30x30, tl. 230 mm" 417</t>
  </si>
  <si>
    <t>"odstranění konstrukce chodníků pdo ZD, tl. 210 mm" 8</t>
  </si>
  <si>
    <t>"odstranění kačírku, tl. 270 mm" 18</t>
  </si>
  <si>
    <t>9</t>
  </si>
  <si>
    <t>113107224</t>
  </si>
  <si>
    <t>Odstranění podkladu z kameniva drceného tl přes 300 do 400 mm strojně pl přes 200 m2</t>
  </si>
  <si>
    <t>-1615408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</si>
  <si>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</si>
  <si>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https://podminky.urs.cz/item/CS_URS_2025_02/113107224</t>
  </si>
  <si>
    <t>"odstranění konstrukce vjezdů pod betonem, tl. 320mm" 56</t>
  </si>
  <si>
    <t>"odstranění konstrukce vjezdů pod žul kostky, tl. 320mm" 26</t>
  </si>
  <si>
    <t>"odstranění konstrukce vjezdů pod zámkovou dlažbou, tl. 340mm" 69</t>
  </si>
  <si>
    <t>"odstranění konstrukce vjezdů pod dlažbou 30x30, tl. 380mm" 57</t>
  </si>
  <si>
    <t>"odstranění konstrukce vjezdů pod vegetační dlažbou, tl. 320mm" 18</t>
  </si>
  <si>
    <t>10</t>
  </si>
  <si>
    <t>113201112</t>
  </si>
  <si>
    <t>Vytrhání obrub silničních ležatých</t>
  </si>
  <si>
    <t>m</t>
  </si>
  <si>
    <t>-1004737606</t>
  </si>
  <si>
    <t>Vytrhání obrub s vybouráním lože, s přemístěním hmot na skládku na vzdálenost do 3 m nebo s naložením na dopravní prostředek silničních ležatých</t>
  </si>
  <si>
    <t>https://podminky.urs.cz/item/CS_URS_2025_02/113201112</t>
  </si>
  <si>
    <t>"odstranění ležatých silničních obrub" 2</t>
  </si>
  <si>
    <t>11</t>
  </si>
  <si>
    <t>113202111</t>
  </si>
  <si>
    <t>Vytrhání obrub krajníků obrubníků stojatých</t>
  </si>
  <si>
    <t>1330369686</t>
  </si>
  <si>
    <t>Vytrhání obrub s vybouráním lože, s přemístěním hmot na skládku na vzdálenost do 3 m nebo s naložením na dopravní prostředek z krajníků nebo obrubníků stojatých</t>
  </si>
  <si>
    <t>https://podminky.urs.cz/item/CS_URS_2025_02/113202111</t>
  </si>
  <si>
    <t>"odstranění stojatých silničních obrub" 2</t>
  </si>
  <si>
    <t>"odstranění přídlažbové desky" 2</t>
  </si>
  <si>
    <t>113204111</t>
  </si>
  <si>
    <t>Vytrhání obrub záhonových</t>
  </si>
  <si>
    <t>1248651439</t>
  </si>
  <si>
    <t>Vytrhání obrub s vybouráním lože, s přemístěním hmot na skládku na vzdálenost do 3 m nebo s naložením na dopravní prostředek záhonových</t>
  </si>
  <si>
    <t>https://podminky.urs.cz/item/CS_URS_2025_02/113204111</t>
  </si>
  <si>
    <t>"odstranění chodníkovýchh obrub vjezdů a stávajícího chodníku" 320</t>
  </si>
  <si>
    <t>13</t>
  </si>
  <si>
    <t>122251103</t>
  </si>
  <si>
    <t>Odkopávky a prokopávky nezapažené v hornině třídy těžitelnosti I skupiny 3 objem do 100 m3 strojně</t>
  </si>
  <si>
    <t>m3</t>
  </si>
  <si>
    <t>1098970396</t>
  </si>
  <si>
    <t>Odkopávky a prokopávky nezapažené strojně v hornině třídy těžitelnosti I skupiny 3 přes 50 do 100 m3</t>
  </si>
  <si>
    <t>https://podminky.urs.cz/item/CS_URS_2025_02/122251103</t>
  </si>
  <si>
    <t>"odkop zeminy za obrubou a pro konstrukci chodníku" 187*0,42</t>
  </si>
  <si>
    <t>14</t>
  </si>
  <si>
    <t>162751117</t>
  </si>
  <si>
    <t>Vodorovné přemístění přes 9 000 do 10000 m výkopku/sypaniny z horniny třídy těžitelnosti I skupiny 1 až 3</t>
  </si>
  <si>
    <t>366804314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</si>
  <si>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</si>
  <si>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</si>
  <si>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"odkop za obrubou a pro konstrukci chodníku" 78,54</t>
  </si>
  <si>
    <t>"zpětný zásyp za obrubou" -27,6</t>
  </si>
  <si>
    <t>15</t>
  </si>
  <si>
    <t>171201231</t>
  </si>
  <si>
    <t>Poplatek za uložení zeminy a kamení na recyklační skládce (skládkovné) kód odpadu 17 05 04</t>
  </si>
  <si>
    <t>t</t>
  </si>
  <si>
    <t>1666461357</t>
  </si>
  <si>
    <t>Poplatek za uložení stavebního odpadu na recyklační skládce (skládkovné) zeminy a kamení zatříděného do Katalogu odpadů pod kódem 17 05 04</t>
  </si>
  <si>
    <t>https://podminky.urs.cz/item/CS_URS_2025_02/171201231</t>
  </si>
  <si>
    <t>50,94*1,8</t>
  </si>
  <si>
    <t>16</t>
  </si>
  <si>
    <t>171251201</t>
  </si>
  <si>
    <t>Uložení sypaniny na skládky nebo meziskládky</t>
  </si>
  <si>
    <t>1299409261</t>
  </si>
  <si>
    <t>Uložení sypaniny na skládky nebo meziskládky bez hutnění s upravením uložené sypaniny do předepsaného tvaru</t>
  </si>
  <si>
    <t>https://podminky.urs.cz/item/CS_URS_2025_02/171251201</t>
  </si>
  <si>
    <t>50,94</t>
  </si>
  <si>
    <t>17</t>
  </si>
  <si>
    <t>174151101</t>
  </si>
  <si>
    <t>Zásyp jam, šachet rýh nebo kolem objektů sypaninou se zhutněním</t>
  </si>
  <si>
    <t>-1818773857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</si>
  <si>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</si>
  <si>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</si>
  <si>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"podsyp štěrkodrtí ŠD 0/32 pod lože silničních obrub" 4*0,65*0,1</t>
  </si>
  <si>
    <t>"podsyp štěrkodrtí ŠD 0/32 pod lože chodníkových obrub" 473*0,45*0,1</t>
  </si>
  <si>
    <t>"zpětný zásyp za obrubou" 276*0,1</t>
  </si>
  <si>
    <t>18</t>
  </si>
  <si>
    <t>M</t>
  </si>
  <si>
    <t>58344171</t>
  </si>
  <si>
    <t>štěrkodrť frakce 0/32</t>
  </si>
  <si>
    <t>-2109117399</t>
  </si>
  <si>
    <t>"podsyp pod silniční obrubou" 0,26*2</t>
  </si>
  <si>
    <t>"podsyp pod chodníkovou obrubou" 21,285*2</t>
  </si>
  <si>
    <t>19</t>
  </si>
  <si>
    <t>181311103</t>
  </si>
  <si>
    <t>Rozprostření ornice tl vrstvy do 200 mm v rovině nebo ve svahu do 1:5 ručně</t>
  </si>
  <si>
    <t>1628352981</t>
  </si>
  <si>
    <t>Rozprostření a urovnání ornice v rovině nebo ve svahu sklonu do 1:5 ručně při souvislé ploše, tl. vrstvy do 200 mm</t>
  </si>
  <si>
    <t>https://podminky.urs.cz/item/CS_URS_2025_02/181311103</t>
  </si>
  <si>
    <t>"ohumusování za obrubou tl. 100mm" 187</t>
  </si>
  <si>
    <t>20</t>
  </si>
  <si>
    <t>181411131</t>
  </si>
  <si>
    <t>Založení parkového trávníku výsevem pl do 1000 m2 v rovině a ve svahu do 1:5</t>
  </si>
  <si>
    <t>-1607956266</t>
  </si>
  <si>
    <t>Založení trávníku na půdě předem připravené plochy do 1000 m2 výsevem včetně utažení parkového v rovině nebo na svahu do 1:5</t>
  </si>
  <si>
    <t>https://podminky.urs.cz/item/CS_URS_2025_02/181411131</t>
  </si>
  <si>
    <t>"zatravnění za obrubou" 570</t>
  </si>
  <si>
    <t>00572410</t>
  </si>
  <si>
    <t>osivo směs travní parková</t>
  </si>
  <si>
    <t>kg</t>
  </si>
  <si>
    <t>-1083333113</t>
  </si>
  <si>
    <t>570*0,045</t>
  </si>
  <si>
    <t>22</t>
  </si>
  <si>
    <t>10364101</t>
  </si>
  <si>
    <t>zemina pro terénní úpravy - ornice</t>
  </si>
  <si>
    <t>723406316</t>
  </si>
  <si>
    <t>"ornice" 187*0,1*1,8</t>
  </si>
  <si>
    <t>23</t>
  </si>
  <si>
    <t>181951112</t>
  </si>
  <si>
    <t>Úprava pláně v hornině třídy těžitelnosti I skupiny 1 až 3 se zhutněním strojně</t>
  </si>
  <si>
    <t>152945828</t>
  </si>
  <si>
    <t>Úprava pláně vyrovnáním výškových rozdílů strojně v hornině třídy těžitelnosti I, skupiny 1 až 3 se zhutněním</t>
  </si>
  <si>
    <t>https://podminky.urs.cz/item/CS_URS_2025_02/181951112</t>
  </si>
  <si>
    <t>"úprava pláně" 796</t>
  </si>
  <si>
    <t>Komunikace pozemní</t>
  </si>
  <si>
    <t>24</t>
  </si>
  <si>
    <t>564851111</t>
  </si>
  <si>
    <t>Podklad ze štěrkodrtě ŠD plochy přes 100 m2 tl 150 mm</t>
  </si>
  <si>
    <t>576350231</t>
  </si>
  <si>
    <t>Podklad ze štěrkodrti ŠD s rozprostřením a zhutněním plochy přes 100 m2, po zhutnění tl. 150 mm</t>
  </si>
  <si>
    <t>https://podminky.urs.cz/item/CS_URS_2025_02/564851111</t>
  </si>
  <si>
    <t>"podkladní vrstva chodníku ze štěrkodrti ŠD 0/32 tl. 150 mm" 335</t>
  </si>
  <si>
    <t xml:space="preserve">"podkladní vrstva vjezdů ze štěrkodrti ŠD 0/32 tl. 150 mm"   2*302</t>
  </si>
  <si>
    <t>25</t>
  </si>
  <si>
    <t>567124121</t>
  </si>
  <si>
    <t>Podklad ze směsi stmelené cementem SC C 20/25 (PB I) tl 160 mm</t>
  </si>
  <si>
    <t>-343587448</t>
  </si>
  <si>
    <t>Podklad ze směsi stmelené cementem SC bez dilatačních spár, s rozprostřením a zhutněním SC C 20/25 (PB I), po zhutnění tl. 160 mm</t>
  </si>
  <si>
    <t>https://podminky.urs.cz/item/CS_URS_2025_02/567124121</t>
  </si>
  <si>
    <t>"dobetonování podél silniční obruby" 4*0.5</t>
  </si>
  <si>
    <t>26</t>
  </si>
  <si>
    <t>573211107</t>
  </si>
  <si>
    <t>Postřik živičný spojovací z asfaltu v množství 0,30 kg/m2</t>
  </si>
  <si>
    <t>-913863484</t>
  </si>
  <si>
    <t>Postřik spojovací PS bez posypu kamenivem z asfaltu silničního, v množství 0,30 kg/m2</t>
  </si>
  <si>
    <t>https://podminky.urs.cz/item/CS_URS_2025_02/573211107</t>
  </si>
  <si>
    <t>"spojovací postřik podél obruby" 2</t>
  </si>
  <si>
    <t>27</t>
  </si>
  <si>
    <t>577144111</t>
  </si>
  <si>
    <t>Asfaltový beton vrstva obrusná ACO 11+ tř. I tl 50 mm š do 3 m z nemodifikovaného asfaltu</t>
  </si>
  <si>
    <t>-350220815</t>
  </si>
  <si>
    <t>Asfaltový beton vrstva obrusná ACO 11 z nemodifikovaného asfaltu s rozprostřením a se zhutněním ACO 11+ v pruhu šířky přes 1,5 do 3 m, po zhutnění tl. 50 mm</t>
  </si>
  <si>
    <t>https://podminky.urs.cz/item/CS_URS_2025_02/577144111</t>
  </si>
  <si>
    <t>"ruční pokládka asfaltobetonu ACO 11 podél silniční obruby" 2</t>
  </si>
  <si>
    <t>28</t>
  </si>
  <si>
    <t>596211213</t>
  </si>
  <si>
    <t>Kladení zámkové dlažby komunikací pro pěší ručně tl 80 mm skupiny A pl přes 300 m2</t>
  </si>
  <si>
    <t>2146742541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</si>
  <si>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</si>
  <si>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https://podminky.urs.cz/item/CS_URS_2025_02/596211213</t>
  </si>
  <si>
    <t>"nový kryt chodníku a vjezdů" 633</t>
  </si>
  <si>
    <t>"zpětné zadláždění napojení vjezdů" 5</t>
  </si>
  <si>
    <t>29</t>
  </si>
  <si>
    <t>59245020</t>
  </si>
  <si>
    <t>dlažba skladebná betonová 200x100mm tl 80mm přírodní</t>
  </si>
  <si>
    <t>478292008</t>
  </si>
  <si>
    <t>"nový kryt chodníku a vjezdů, dlažba obdélníková 200x100x80, přírodní, 2% ztratné" 610*1,02</t>
  </si>
  <si>
    <t>30</t>
  </si>
  <si>
    <t>59245226</t>
  </si>
  <si>
    <t>dlažba pro nevidomé betonová 200x100mm tl 80mm barevná</t>
  </si>
  <si>
    <t>1807657715</t>
  </si>
  <si>
    <t>"varovný pás, dlažba 200x100x80 slepecká, červená, 2% ztratné"23*1,02</t>
  </si>
  <si>
    <t>Úpravy povrchů, podlahy a osazování výplní</t>
  </si>
  <si>
    <t>31</t>
  </si>
  <si>
    <t>637121111</t>
  </si>
  <si>
    <t>Okapový chodník z kačírku tl 100 mm s udusáním</t>
  </si>
  <si>
    <t>1223177321</t>
  </si>
  <si>
    <t>Okapový chodník z kameniva s udusáním a urovnáním povrchu z kačírku tl. 100 mm</t>
  </si>
  <si>
    <t>https://podminky.urs.cz/item/CS_URS_2025_02/637121111</t>
  </si>
  <si>
    <t>"úprava ploch z okrasného kameniva - kačírek" 59</t>
  </si>
  <si>
    <t>Ostatní konstrukce a práce, bourání</t>
  </si>
  <si>
    <t>32</t>
  </si>
  <si>
    <t>915491211</t>
  </si>
  <si>
    <t>Osazení vodícího proužku z betonových desek do betonového lože tl do 100 mm š proužku 250 mm</t>
  </si>
  <si>
    <t>-271836885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</si>
  <si>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</si>
  <si>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https://podminky.urs.cz/item/CS_URS_2025_02/915491211</t>
  </si>
  <si>
    <t>"osazení vodící přídlažbové desky 500x250x100 do lože z betonu C20/25 XF3" 4</t>
  </si>
  <si>
    <t>33</t>
  </si>
  <si>
    <t>59218002</t>
  </si>
  <si>
    <t>krajník betonový silniční 500x250x100mm</t>
  </si>
  <si>
    <t>-1274237443</t>
  </si>
  <si>
    <t>"vodící betonová přídlažbová deska 500x250x100, 2% ztratné" 4*1,02</t>
  </si>
  <si>
    <t>34</t>
  </si>
  <si>
    <t>916131213</t>
  </si>
  <si>
    <t>Osazení silničního obrubníku betonového stojatého s boční opěrou do lože z betonu prostého</t>
  </si>
  <si>
    <t>522350727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</si>
  <si>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</si>
  <si>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https://podminky.urs.cz/item/CS_URS_2025_02/916131213</t>
  </si>
  <si>
    <t>"osazení silničního obrubníku do lože z betonu C20/25 XF3" 4</t>
  </si>
  <si>
    <t>35</t>
  </si>
  <si>
    <t>59217029</t>
  </si>
  <si>
    <t>obrubník silniční betonový nájezdový 1000x150x150mm</t>
  </si>
  <si>
    <t>-1266635440</t>
  </si>
  <si>
    <t>"silniční obrubník nájezdový, 2% ztratné" 2*1,02</t>
  </si>
  <si>
    <t>36</t>
  </si>
  <si>
    <t>59217030</t>
  </si>
  <si>
    <t>obrubník silniční betonový přechodový 1000x150x150-250mm</t>
  </si>
  <si>
    <t>-1632665199</t>
  </si>
  <si>
    <t>"silniční obrubník přechodový" 2</t>
  </si>
  <si>
    <t>37</t>
  </si>
  <si>
    <t>916231213</t>
  </si>
  <si>
    <t>Osazení chodníkového obrubníku betonového stojatého s boční opěrou do lože z betonu prostého</t>
  </si>
  <si>
    <t>-1864781700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</si>
  <si>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</si>
  <si>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https://podminky.urs.cz/item/CS_URS_2025_02/916231213</t>
  </si>
  <si>
    <t>"osazení chodníkového obrubníku do lože z betonu C20/25 XF3" 473</t>
  </si>
  <si>
    <t>38</t>
  </si>
  <si>
    <t>59217017</t>
  </si>
  <si>
    <t>obrubník betonový chodníkový 1000x100x250mm</t>
  </si>
  <si>
    <t>1617150869</t>
  </si>
  <si>
    <t>"chodníkový obrubník pro chodník, 2% ztratné" 473*1,02</t>
  </si>
  <si>
    <t>39</t>
  </si>
  <si>
    <t>919732221</t>
  </si>
  <si>
    <t>Styčná spára napojení nového živičného povrchu na stávající za tepla š 15 mm hl 25 mm bez prořezání</t>
  </si>
  <si>
    <t>-1209898305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</si>
  <si>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</si>
  <si>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https://podminky.urs.cz/item/CS_URS_2025_02/919732221</t>
  </si>
  <si>
    <t>"spára podél úpravy silniční obruby" 4</t>
  </si>
  <si>
    <t>40</t>
  </si>
  <si>
    <t>919735112</t>
  </si>
  <si>
    <t>Řezání stávajícího živičného krytu hl přes 50 do 100 mm</t>
  </si>
  <si>
    <t>-2015795320</t>
  </si>
  <si>
    <t>Řezání stávajícího živičného krytu nebo podkladu hloubky přes 50 do 100 mm</t>
  </si>
  <si>
    <t>https://podminky.urs.cz/item/CS_URS_2025_02/919735112</t>
  </si>
  <si>
    <t>"řezání asfaltového krytu podél silniční obruby" 4</t>
  </si>
  <si>
    <t>41</t>
  </si>
  <si>
    <t>935113111R</t>
  </si>
  <si>
    <t>Osazení odvodňovacího polymerbetonového žlabu bez rošt šířky do 200 mm</t>
  </si>
  <si>
    <t>1304513980</t>
  </si>
  <si>
    <t xml:space="preserve">Osazení odvodňovacího polymerbetonového žlabu bez rošt šířky do 200 mm
</t>
  </si>
  <si>
    <t>"osazení odvodňovacího žlabu z polymerbetonu bez roštu do lože z betonu C20/25 XF3" 30</t>
  </si>
  <si>
    <t>42</t>
  </si>
  <si>
    <t>59227005R</t>
  </si>
  <si>
    <t>žlab odvodňovací z polymerbetonu bez roštu 1000x150x60</t>
  </si>
  <si>
    <t>-1790542210</t>
  </si>
  <si>
    <t xml:space="preserve">žlab odvodňovací z polymerbetonu bez roštu 1000x150x60
</t>
  </si>
  <si>
    <t>"polymerbetonový žlab bez roštu meadrain PG 1500, ztratné 25%" 30*1,25</t>
  </si>
  <si>
    <t>43</t>
  </si>
  <si>
    <t>979054441</t>
  </si>
  <si>
    <t>Očištění vybouraných z desek nebo dlaždic s původním spárováním z kameniva těženého</t>
  </si>
  <si>
    <t>-1842569744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</si>
  <si>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</si>
  <si>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https://podminky.urs.cz/item/CS_URS_2025_02/979054441</t>
  </si>
  <si>
    <t>"očištění dlaždic 30x30 na vjezdech za obrubou před zpětnou pokládkou" 5</t>
  </si>
  <si>
    <t>997</t>
  </si>
  <si>
    <t>Doprava suti a vybouraných hmot</t>
  </si>
  <si>
    <t>44</t>
  </si>
  <si>
    <t>997211511</t>
  </si>
  <si>
    <t>Vodorovná doprava suti po suchu na vzdálenost do 1 km</t>
  </si>
  <si>
    <t>2027089859</t>
  </si>
  <si>
    <t>Vodorovná doprava suti nebo vybouraných hmot suti se složením a hrubým urovnáním, na vzdálenost do 1 km</t>
  </si>
  <si>
    <t>https://podminky.urs.cz/item/CS_URS_2025_02/997211511</t>
  </si>
  <si>
    <t>"Beton"</t>
  </si>
  <si>
    <t>"silniční obruba" 4*0,205</t>
  </si>
  <si>
    <t>"přídlažbová deska" 2*0,185</t>
  </si>
  <si>
    <t>"chodníková obruba" 320*0,185</t>
  </si>
  <si>
    <t>"dlažba ZD" 76*0,06*2,2</t>
  </si>
  <si>
    <t>"dlažba 30x30" 472*0,04*2,2</t>
  </si>
  <si>
    <t>"vegetační dlažba" 18*0,08*2,2</t>
  </si>
  <si>
    <t>"betonové vjezdy" 56*0,1*2,2</t>
  </si>
  <si>
    <t>Mezisoučet</t>
  </si>
  <si>
    <t>"Kamenivo"</t>
  </si>
  <si>
    <t>"odkop pod silniční obrubou" 4*0,65*0,1*2</t>
  </si>
  <si>
    <t>"odkop pod chodníkovou obrubou" 376*0,45*0,1*2</t>
  </si>
  <si>
    <t>"odkop pod dlažbou 30x30 tl. 380 mm" 417*0,23*2</t>
  </si>
  <si>
    <t>"odkop pod dlažbou ZD tl. 380 mm" 8*0,21*2</t>
  </si>
  <si>
    <t>"odkop kačírku" 18*0,27*2</t>
  </si>
  <si>
    <t>"odkop pod betonovým vjezdem tl. 320 mm" 56*0,32*2</t>
  </si>
  <si>
    <t>"odkop pod vjezdem se žulovou dlažbou tl. 320 mm" 26*0,32*2</t>
  </si>
  <si>
    <t>"odkop pod vjezdem se zámkovou dlažbou tl. 340 mm" 69*0,34*2</t>
  </si>
  <si>
    <t>"odkop pod vjezdem s dlažbou 30x30 tl. 380 mm" 57*0,38*2</t>
  </si>
  <si>
    <t>"odkop pod vegetační dlažbou tl. 320 mm" 18*0,32*2</t>
  </si>
  <si>
    <t>"Asfalt"</t>
  </si>
  <si>
    <t>"podél silniční obruby" 2*0,1*2,4</t>
  </si>
  <si>
    <t>45</t>
  </si>
  <si>
    <t>997211519</t>
  </si>
  <si>
    <t>Příplatek ZKD 1 km u vodorovné dopravy suti</t>
  </si>
  <si>
    <t>1911911746</t>
  </si>
  <si>
    <t>Vodorovná doprava suti nebo vybouraných hmot suti se složením a hrubým urovnáním, na vzdálenost Příplatek k ceně za každý další započatý 1 km přes 1 km</t>
  </si>
  <si>
    <t>https://podminky.urs.cz/item/CS_URS_2025_02/997211519</t>
  </si>
  <si>
    <t>"další 9 km" 521,426*9</t>
  </si>
  <si>
    <t>46</t>
  </si>
  <si>
    <t>997221861</t>
  </si>
  <si>
    <t>Poplatek za uložení na recyklační skládce (skládkovné) stavebního odpadu z prostého betonu pod kódem 17 01 01</t>
  </si>
  <si>
    <t>-630174365</t>
  </si>
  <si>
    <t>Poplatek za uložení stavebního odpadu na recyklační skládce (skládkovné) z prostého betonu zatříděného do Katalogu odpadů pod kódem 17 01 01</t>
  </si>
  <si>
    <t>https://podminky.urs.cz/item/CS_URS_2025_02/997221861</t>
  </si>
  <si>
    <t>127,446</t>
  </si>
  <si>
    <t>47</t>
  </si>
  <si>
    <t>997221873</t>
  </si>
  <si>
    <t>Poplatek za uložení na recyklační skládce (skládkovné) stavebního odpadu zeminy a kamení zatříděného do Katalogu odpadů pod kódem 17 05 04</t>
  </si>
  <si>
    <t>-135350985</t>
  </si>
  <si>
    <t>https://podminky.urs.cz/item/CS_URS_2025_02/997221873</t>
  </si>
  <si>
    <t>393,5</t>
  </si>
  <si>
    <t>48</t>
  </si>
  <si>
    <t>997221875</t>
  </si>
  <si>
    <t>Poplatek za uložení na recyklační skládce (skládkovné) stavebního odpadu asfaltového bez obsahu dehtu zatříděného do Katalogu odpadů pod kódem 17 03 02</t>
  </si>
  <si>
    <t>-114780924</t>
  </si>
  <si>
    <t>Poplatek za uložení stavebního odpadu na recyklační skládce (skládkovné) asfaltového bez obsahu dehtu zatříděného do Katalogu odpadů pod kódem 17 03 02</t>
  </si>
  <si>
    <t>https://podminky.urs.cz/item/CS_URS_2025_02/997221875</t>
  </si>
  <si>
    <t>0,48</t>
  </si>
  <si>
    <t>998</t>
  </si>
  <si>
    <t>Přesun hmot</t>
  </si>
  <si>
    <t>49</t>
  </si>
  <si>
    <t>998223011</t>
  </si>
  <si>
    <t>Přesun hmot pro pozemní komunikace s krytem dlážděným</t>
  </si>
  <si>
    <t>-1946161621</t>
  </si>
  <si>
    <t>Přesun hmot pro pozemní komunikace s krytem dlážděným dopravní vzdálenost do 200 m jakékoliv délky objektu</t>
  </si>
  <si>
    <t>https://podminky.urs.cz/item/CS_URS_2025_02/998223011</t>
  </si>
  <si>
    <t>PSV</t>
  </si>
  <si>
    <t>Práce a dodávky PSV</t>
  </si>
  <si>
    <t>711</t>
  </si>
  <si>
    <t>Izolace proti vodě, vlhkosti a plynům</t>
  </si>
  <si>
    <t>50</t>
  </si>
  <si>
    <t>711161215</t>
  </si>
  <si>
    <t>Izolace proti zemní vlhkosti nopovou fólií svislá, výška nopu 20,0 mm, tl do 1,0 mm</t>
  </si>
  <si>
    <t>1718594887</t>
  </si>
  <si>
    <t>Izolace proti zemní vlhkosti a beztlakové vodě nopovými fóliemi na ploše svislé S vrstva ochranná, odvětrávací a drenážní výška nopu 20,0 mm, tl. fólie do 1,0 mm</t>
  </si>
  <si>
    <t>https://podminky.urs.cz/item/CS_URS_2025_02/711161215</t>
  </si>
  <si>
    <t>"izolace při styku s objektem š.0,5m, včetně dodání nopové fólie" 223*0,5</t>
  </si>
  <si>
    <t>VRN - Vedlejší rozpočtové náklady</t>
  </si>
  <si>
    <t>Ing. bořek Zvědělík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</si>
  <si>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</si>
  <si>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</si>
  <si>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</si>
  <si>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</si>
  <si>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</si>
  <si>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</si>
  <si>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</si>
  <si>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</si>
  <si>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</si>
  <si>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</si>
  <si>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</si>
  <si>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</si>
  <si>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</si>
  <si>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</si>
  <si>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1</t>
  </si>
  <si>
    <t>012303000</t>
  </si>
  <si>
    <t>Geodetické práce po výstavbě</t>
  </si>
  <si>
    <t>-853364386</t>
  </si>
  <si>
    <t>"zaměření stutečného provedení"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</si>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</sst>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7.jpg" /><Relationship Id="rId2" Type="http://schemas.openxmlformats.org/officeDocument/2006/relationships/image" Target="../media/image8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430530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373380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36830</xdr:colOff>
      <xdr:row>111</xdr:row>
      <xdr:rowOff>0</xdr:rowOff>
    </xdr:from>
    <xdr:to>
      <xdr:col>9</xdr:col>
      <xdr:colOff>1214120</xdr:colOff>
      <xdr:row>115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36830</xdr:colOff>
      <xdr:row>3</xdr:row>
      <xdr:rowOff>0</xdr:rowOff>
    </xdr:from>
    <xdr:to>
      <xdr:col>9</xdr:col>
      <xdr:colOff>1214120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36830</xdr:colOff>
      <xdr:row>106</xdr:row>
      <xdr:rowOff>0</xdr:rowOff>
    </xdr:from>
    <xdr:to>
      <xdr:col>9</xdr:col>
      <xdr:colOff>1214120</xdr:colOff>
      <xdr:row>110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36" TargetMode="External" /><Relationship Id="rId2" Type="http://schemas.openxmlformats.org/officeDocument/2006/relationships/hyperlink" Target="https://podminky.urs.cz/item/CS_URS_2025_02/113106142" TargetMode="External" /><Relationship Id="rId3" Type="http://schemas.openxmlformats.org/officeDocument/2006/relationships/hyperlink" Target="https://podminky.urs.cz/item/CS_URS_2025_02/113106144" TargetMode="External" /><Relationship Id="rId4" Type="http://schemas.openxmlformats.org/officeDocument/2006/relationships/hyperlink" Target="https://podminky.urs.cz/item/CS_URS_2025_02/113106185" TargetMode="External" /><Relationship Id="rId5" Type="http://schemas.openxmlformats.org/officeDocument/2006/relationships/hyperlink" Target="https://podminky.urs.cz/item/CS_URS_2025_02/113107142" TargetMode="External" /><Relationship Id="rId6" Type="http://schemas.openxmlformats.org/officeDocument/2006/relationships/hyperlink" Target="https://podminky.urs.cz/item/CS_URS_2025_02/113107161" TargetMode="External" /><Relationship Id="rId7" Type="http://schemas.openxmlformats.org/officeDocument/2006/relationships/hyperlink" Target="https://podminky.urs.cz/item/CS_URS_2025_02/113107170" TargetMode="External" /><Relationship Id="rId8" Type="http://schemas.openxmlformats.org/officeDocument/2006/relationships/hyperlink" Target="https://podminky.urs.cz/item/CS_URS_2025_02/113107223" TargetMode="External" /><Relationship Id="rId9" Type="http://schemas.openxmlformats.org/officeDocument/2006/relationships/hyperlink" Target="https://podminky.urs.cz/item/CS_URS_2025_02/113107224" TargetMode="External" /><Relationship Id="rId10" Type="http://schemas.openxmlformats.org/officeDocument/2006/relationships/hyperlink" Target="https://podminky.urs.cz/item/CS_URS_2025_02/113201112" TargetMode="External" /><Relationship Id="rId11" Type="http://schemas.openxmlformats.org/officeDocument/2006/relationships/hyperlink" Target="https://podminky.urs.cz/item/CS_URS_2025_02/113202111" TargetMode="External" /><Relationship Id="rId12" Type="http://schemas.openxmlformats.org/officeDocument/2006/relationships/hyperlink" Target="https://podminky.urs.cz/item/CS_URS_2025_02/113204111" TargetMode="External" /><Relationship Id="rId13" Type="http://schemas.openxmlformats.org/officeDocument/2006/relationships/hyperlink" Target="https://podminky.urs.cz/item/CS_URS_2025_02/122251103" TargetMode="External" /><Relationship Id="rId14" Type="http://schemas.openxmlformats.org/officeDocument/2006/relationships/hyperlink" Target="https://podminky.urs.cz/item/CS_URS_2025_02/162751117" TargetMode="External" /><Relationship Id="rId15" Type="http://schemas.openxmlformats.org/officeDocument/2006/relationships/hyperlink" Target="https://podminky.urs.cz/item/CS_URS_2025_02/171201231" TargetMode="External" /><Relationship Id="rId16" Type="http://schemas.openxmlformats.org/officeDocument/2006/relationships/hyperlink" Target="https://podminky.urs.cz/item/CS_URS_2025_02/171251201" TargetMode="External" /><Relationship Id="rId17" Type="http://schemas.openxmlformats.org/officeDocument/2006/relationships/hyperlink" Target="https://podminky.urs.cz/item/CS_URS_2025_02/174151101" TargetMode="External" /><Relationship Id="rId18" Type="http://schemas.openxmlformats.org/officeDocument/2006/relationships/hyperlink" Target="https://podminky.urs.cz/item/CS_URS_2025_02/181311103" TargetMode="External" /><Relationship Id="rId19" Type="http://schemas.openxmlformats.org/officeDocument/2006/relationships/hyperlink" Target="https://podminky.urs.cz/item/CS_URS_2025_02/181411131" TargetMode="External" /><Relationship Id="rId20" Type="http://schemas.openxmlformats.org/officeDocument/2006/relationships/hyperlink" Target="https://podminky.urs.cz/item/CS_URS_2025_02/181951112" TargetMode="External" /><Relationship Id="rId21" Type="http://schemas.openxmlformats.org/officeDocument/2006/relationships/hyperlink" Target="https://podminky.urs.cz/item/CS_URS_2025_02/564851111" TargetMode="External" /><Relationship Id="rId22" Type="http://schemas.openxmlformats.org/officeDocument/2006/relationships/hyperlink" Target="https://podminky.urs.cz/item/CS_URS_2025_02/567124121" TargetMode="External" /><Relationship Id="rId23" Type="http://schemas.openxmlformats.org/officeDocument/2006/relationships/hyperlink" Target="https://podminky.urs.cz/item/CS_URS_2025_02/573211107" TargetMode="External" /><Relationship Id="rId24" Type="http://schemas.openxmlformats.org/officeDocument/2006/relationships/hyperlink" Target="https://podminky.urs.cz/item/CS_URS_2025_02/577144111" TargetMode="External" /><Relationship Id="rId25" Type="http://schemas.openxmlformats.org/officeDocument/2006/relationships/hyperlink" Target="https://podminky.urs.cz/item/CS_URS_2025_02/596211213" TargetMode="External" /><Relationship Id="rId26" Type="http://schemas.openxmlformats.org/officeDocument/2006/relationships/hyperlink" Target="https://podminky.urs.cz/item/CS_URS_2025_02/637121111" TargetMode="External" /><Relationship Id="rId27" Type="http://schemas.openxmlformats.org/officeDocument/2006/relationships/hyperlink" Target="https://podminky.urs.cz/item/CS_URS_2025_02/915491211" TargetMode="External" /><Relationship Id="rId28" Type="http://schemas.openxmlformats.org/officeDocument/2006/relationships/hyperlink" Target="https://podminky.urs.cz/item/CS_URS_2025_02/916131213" TargetMode="External" /><Relationship Id="rId29" Type="http://schemas.openxmlformats.org/officeDocument/2006/relationships/hyperlink" Target="https://podminky.urs.cz/item/CS_URS_2025_02/916231213" TargetMode="External" /><Relationship Id="rId30" Type="http://schemas.openxmlformats.org/officeDocument/2006/relationships/hyperlink" Target="https://podminky.urs.cz/item/CS_URS_2025_02/919732221" TargetMode="External" /><Relationship Id="rId31" Type="http://schemas.openxmlformats.org/officeDocument/2006/relationships/hyperlink" Target="https://podminky.urs.cz/item/CS_URS_2025_02/919735112" TargetMode="External" /><Relationship Id="rId32" Type="http://schemas.openxmlformats.org/officeDocument/2006/relationships/hyperlink" Target="https://podminky.urs.cz/item/CS_URS_2025_02/979054441" TargetMode="External" /><Relationship Id="rId33" Type="http://schemas.openxmlformats.org/officeDocument/2006/relationships/hyperlink" Target="https://podminky.urs.cz/item/CS_URS_2025_02/997211511" TargetMode="External" /><Relationship Id="rId34" Type="http://schemas.openxmlformats.org/officeDocument/2006/relationships/hyperlink" Target="https://podminky.urs.cz/item/CS_URS_2025_02/997211519" TargetMode="External" /><Relationship Id="rId35" Type="http://schemas.openxmlformats.org/officeDocument/2006/relationships/hyperlink" Target="https://podminky.urs.cz/item/CS_URS_2025_02/997221861" TargetMode="External" /><Relationship Id="rId36" Type="http://schemas.openxmlformats.org/officeDocument/2006/relationships/hyperlink" Target="https://podminky.urs.cz/item/CS_URS_2025_02/997221873" TargetMode="External" /><Relationship Id="rId37" Type="http://schemas.openxmlformats.org/officeDocument/2006/relationships/hyperlink" Target="https://podminky.urs.cz/item/CS_URS_2025_02/997221875" TargetMode="External" /><Relationship Id="rId38" Type="http://schemas.openxmlformats.org/officeDocument/2006/relationships/hyperlink" Target="https://podminky.urs.cz/item/CS_URS_2025_02/998223011" TargetMode="External" /><Relationship Id="rId39" Type="http://schemas.openxmlformats.org/officeDocument/2006/relationships/hyperlink" Target="https://podminky.urs.cz/item/CS_URS_2025_02/711161215" TargetMode="External" /><Relationship Id="rId4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004-25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 - ul. Gen. Šimka II, chodník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12. 1. 2026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Bořek Zvědělík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19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101 - Chodník'!J30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 101 - Chodník'!P125</f>
        <v>0</v>
      </c>
      <c r="AV95" s="129">
        <f>'SO 101 - Chodník'!J33</f>
        <v>0</v>
      </c>
      <c r="AW95" s="129">
        <f>'SO 101 - Chodník'!J34</f>
        <v>0</v>
      </c>
      <c r="AX95" s="129">
        <f>'SO 101 - Chodník'!J35</f>
        <v>0</v>
      </c>
      <c r="AY95" s="129">
        <f>'SO 101 - Chodník'!J36</f>
        <v>0</v>
      </c>
      <c r="AZ95" s="129">
        <f>'SO 101 - Chodník'!F33</f>
        <v>0</v>
      </c>
      <c r="BA95" s="129">
        <f>'SO 101 - Chodník'!F34</f>
        <v>0</v>
      </c>
      <c r="BB95" s="129">
        <f>'SO 101 - Chodník'!F35</f>
        <v>0</v>
      </c>
      <c r="BC95" s="129">
        <f>'SO 101 - Chodník'!F36</f>
        <v>0</v>
      </c>
      <c r="BD95" s="131">
        <f>'SO 101 - Chodník'!F37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33">
        <v>0</v>
      </c>
      <c r="AT96" s="134">
        <f>ROUND(SUM(AV96:AW96),2)</f>
        <v>0</v>
      </c>
      <c r="AU96" s="135">
        <f>'VRN - Vedlejší rozpočtové...'!P120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91</v>
      </c>
      <c r="CM96" s="132" t="s">
        <v>87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0U23axMyAic5jcGtn+M4T6tx5I2Cn24DRKmR4Ea3y10LiFgxI3eBiTjyrxcJfXlzzx4boJ6V+TGYENthz/l1bw==" hashValue="pG62G/tL2o0+AbuwVLpYWN15xYqfUUgDyiH44FEV6IO2rRTHDhGmSR960y+8Js/wPkPYOi/jI+JBOlf1wh5hP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Chodník'!C2" display="/"/>
    <hyperlink ref="A9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Gen. Šimka II, chodník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12. 1. 2026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ROUND((SUM(BE125:BE369)),  2)</f>
        <v>0</v>
      </c>
      <c r="G33" s="39"/>
      <c r="H33" s="39"/>
      <c r="I33" s="156">
        <v>0.20999999999999999</v>
      </c>
      <c r="J33" s="155">
        <f>ROUND(((SUM(BE125:BE369))*I33),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ROUND((SUM(BF125:BF369)),  2)</f>
        <v>0</v>
      </c>
      <c r="G34" s="39"/>
      <c r="H34" s="39"/>
      <c r="I34" s="156">
        <v>0.12</v>
      </c>
      <c r="J34" s="155">
        <f>ROUND(((SUM(BF125:BF369))*I34),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ROUND((SUM(BG125:BG369)),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ROUND((SUM(BH125:BH369)),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ROUND((SUM(BI125:BI369)),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Gen. Šimka II, chodník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101 - Chodník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12. 1. 2026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hidden="1" s="9" customFormat="1" ht="24.96" customHeight="1">
      <c r="A97" s="9"/>
      <c r="B97" s="180"/>
      <c r="C97" s="181"/>
      <c r="D97" s="182" t="s">
        <v>100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101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102</v>
      </c>
      <c r="E99" s="189"/>
      <c r="F99" s="189"/>
      <c r="G99" s="189"/>
      <c r="H99" s="189"/>
      <c r="I99" s="189"/>
      <c r="J99" s="190">
        <f>J236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103</v>
      </c>
      <c r="E100" s="189"/>
      <c r="F100" s="189"/>
      <c r="G100" s="189"/>
      <c r="H100" s="189"/>
      <c r="I100" s="189"/>
      <c r="J100" s="190">
        <f>J267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104</v>
      </c>
      <c r="E101" s="189"/>
      <c r="F101" s="189"/>
      <c r="G101" s="189"/>
      <c r="H101" s="189"/>
      <c r="I101" s="189"/>
      <c r="J101" s="190">
        <f>J272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105</v>
      </c>
      <c r="E102" s="189"/>
      <c r="F102" s="189"/>
      <c r="G102" s="189"/>
      <c r="H102" s="189"/>
      <c r="I102" s="189"/>
      <c r="J102" s="190">
        <f>J315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106</v>
      </c>
      <c r="E103" s="189"/>
      <c r="F103" s="189"/>
      <c r="G103" s="189"/>
      <c r="H103" s="189"/>
      <c r="I103" s="189"/>
      <c r="J103" s="190">
        <f>J360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0"/>
      <c r="C104" s="181"/>
      <c r="D104" s="182" t="s">
        <v>107</v>
      </c>
      <c r="E104" s="183"/>
      <c r="F104" s="183"/>
      <c r="G104" s="183"/>
      <c r="H104" s="183"/>
      <c r="I104" s="183"/>
      <c r="J104" s="184">
        <f>J364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6"/>
      <c r="C105" s="187"/>
      <c r="D105" s="188" t="s">
        <v>108</v>
      </c>
      <c r="E105" s="189"/>
      <c r="F105" s="189"/>
      <c r="G105" s="189"/>
      <c r="H105" s="189"/>
      <c r="I105" s="189"/>
      <c r="J105" s="190">
        <f>J365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/>
    <row r="109" hidden="1"/>
    <row r="110" hidden="1"/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109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Břeclav - ul. Gen. Šimka II, chodník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93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101 - Chodník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F12</f>
        <v>Břeclav</v>
      </c>
      <c r="G119" s="41"/>
      <c r="H119" s="41"/>
      <c r="I119" s="33" t="s">
        <v>24</v>
      </c>
      <c r="J119" s="80" t="str">
        <f>IF(J12="","",J12)</f>
        <v>12. 1. 2026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26</v>
      </c>
      <c r="D121" s="41"/>
      <c r="E121" s="41"/>
      <c r="F121" s="28" t="str">
        <f>E15</f>
        <v>Město Břeclav</v>
      </c>
      <c r="G121" s="41"/>
      <c r="H121" s="41"/>
      <c r="I121" s="33" t="s">
        <v>32</v>
      </c>
      <c r="J121" s="37" t="str">
        <f>E21</f>
        <v>Ing. Bořek Zvědělík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33" t="s">
        <v>35</v>
      </c>
      <c r="J122" s="37" t="str">
        <f>E24</f>
        <v>Ing. Bořek Zvědělík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110</v>
      </c>
      <c r="D124" s="195" t="s">
        <v>62</v>
      </c>
      <c r="E124" s="195" t="s">
        <v>58</v>
      </c>
      <c r="F124" s="195" t="s">
        <v>59</v>
      </c>
      <c r="G124" s="195" t="s">
        <v>111</v>
      </c>
      <c r="H124" s="195" t="s">
        <v>112</v>
      </c>
      <c r="I124" s="195" t="s">
        <v>113</v>
      </c>
      <c r="J124" s="195" t="s">
        <v>97</v>
      </c>
      <c r="K124" s="196" t="s">
        <v>114</v>
      </c>
      <c r="L124" s="197"/>
      <c r="M124" s="101" t="s">
        <v>1</v>
      </c>
      <c r="N124" s="102" t="s">
        <v>41</v>
      </c>
      <c r="O124" s="102" t="s">
        <v>115</v>
      </c>
      <c r="P124" s="102" t="s">
        <v>116</v>
      </c>
      <c r="Q124" s="102" t="s">
        <v>117</v>
      </c>
      <c r="R124" s="102" t="s">
        <v>118</v>
      </c>
      <c r="S124" s="102" t="s">
        <v>119</v>
      </c>
      <c r="T124" s="103" t="s">
        <v>120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121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P126+P364</f>
        <v>0</v>
      </c>
      <c r="Q125" s="105"/>
      <c r="R125" s="200">
        <f>R126+R364</f>
        <v>363.35654720000002</v>
      </c>
      <c r="S125" s="105"/>
      <c r="T125" s="201">
        <f>T126+T364</f>
        <v>535.77600000000007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99</v>
      </c>
      <c r="BK125" s="202">
        <f>BK126+BK364</f>
        <v>0</v>
      </c>
    </row>
    <row r="126" s="12" customFormat="1" ht="25.92" customHeight="1">
      <c r="A126" s="12"/>
      <c r="B126" s="203"/>
      <c r="C126" s="204"/>
      <c r="D126" s="205" t="s">
        <v>76</v>
      </c>
      <c r="E126" s="206" t="s">
        <v>122</v>
      </c>
      <c r="F126" s="206" t="s">
        <v>123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P127+P236+P267+P272+P315+P360</f>
        <v>0</v>
      </c>
      <c r="Q126" s="211"/>
      <c r="R126" s="212">
        <f>R127+R236+R267+R272+R315+R360</f>
        <v>363.26734720000002</v>
      </c>
      <c r="S126" s="211"/>
      <c r="T126" s="213">
        <f>T127+T236+T267+T272+T315+T360</f>
        <v>535.77600000000007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85</v>
      </c>
      <c r="AT126" s="215" t="s">
        <v>76</v>
      </c>
      <c r="AU126" s="215" t="s">
        <v>77</v>
      </c>
      <c r="AY126" s="214" t="s">
        <v>124</v>
      </c>
      <c r="BK126" s="216">
        <f>BK127+BK236+BK267+BK272+BK315+BK360</f>
        <v>0</v>
      </c>
    </row>
    <row r="127" s="12" customFormat="1" ht="22.8" customHeight="1">
      <c r="A127" s="12"/>
      <c r="B127" s="203"/>
      <c r="C127" s="204"/>
      <c r="D127" s="205" t="s">
        <v>76</v>
      </c>
      <c r="E127" s="217" t="s">
        <v>85</v>
      </c>
      <c r="F127" s="217" t="s">
        <v>125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SUM(P128:P235)</f>
        <v>0</v>
      </c>
      <c r="Q127" s="211"/>
      <c r="R127" s="212">
        <f>SUM(R128:R235)</f>
        <v>76.775649999999999</v>
      </c>
      <c r="S127" s="211"/>
      <c r="T127" s="213">
        <f>SUM(T128:T235)</f>
        <v>535.77600000000007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85</v>
      </c>
      <c r="AT127" s="215" t="s">
        <v>76</v>
      </c>
      <c r="AU127" s="215" t="s">
        <v>85</v>
      </c>
      <c r="AY127" s="214" t="s">
        <v>124</v>
      </c>
      <c r="BK127" s="216">
        <f>SUM(BK128:BK235)</f>
        <v>0</v>
      </c>
    </row>
    <row r="128" s="2" customFormat="1" ht="16.5" customHeight="1">
      <c r="A128" s="39"/>
      <c r="B128" s="40"/>
      <c r="C128" s="219" t="s">
        <v>85</v>
      </c>
      <c r="D128" s="219" t="s">
        <v>126</v>
      </c>
      <c r="E128" s="220" t="s">
        <v>127</v>
      </c>
      <c r="F128" s="221" t="s">
        <v>128</v>
      </c>
      <c r="G128" s="222" t="s">
        <v>129</v>
      </c>
      <c r="H128" s="223">
        <v>18</v>
      </c>
      <c r="I128" s="224"/>
      <c r="J128" s="225">
        <f>ROUND(I128*H128,2)</f>
        <v>0</v>
      </c>
      <c r="K128" s="221" t="s">
        <v>130</v>
      </c>
      <c r="L128" s="45"/>
      <c r="M128" s="226" t="s">
        <v>1</v>
      </c>
      <c r="N128" s="227" t="s">
        <v>42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0.22500000000000001</v>
      </c>
      <c r="T128" s="229">
        <f>S128*H128</f>
        <v>4.0499999999999998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131</v>
      </c>
      <c r="AT128" s="230" t="s">
        <v>126</v>
      </c>
      <c r="AU128" s="230" t="s">
        <v>87</v>
      </c>
      <c r="AY128" s="18" t="s">
        <v>124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85</v>
      </c>
      <c r="BK128" s="231">
        <f>ROUND(I128*H128,2)</f>
        <v>0</v>
      </c>
      <c r="BL128" s="18" t="s">
        <v>131</v>
      </c>
      <c r="BM128" s="230" t="s">
        <v>132</v>
      </c>
    </row>
    <row r="129" s="2" customFormat="1">
      <c r="A129" s="39"/>
      <c r="B129" s="40"/>
      <c r="C129" s="41"/>
      <c r="D129" s="232" t="s">
        <v>133</v>
      </c>
      <c r="E129" s="41"/>
      <c r="F129" s="233" t="s">
        <v>134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133</v>
      </c>
      <c r="AU129" s="18" t="s">
        <v>87</v>
      </c>
    </row>
    <row r="130" s="2" customFormat="1">
      <c r="A130" s="39"/>
      <c r="B130" s="40"/>
      <c r="C130" s="41"/>
      <c r="D130" s="237" t="s">
        <v>135</v>
      </c>
      <c r="E130" s="41"/>
      <c r="F130" s="238" t="s">
        <v>136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135</v>
      </c>
      <c r="AU130" s="18" t="s">
        <v>87</v>
      </c>
    </row>
    <row r="131" s="13" customFormat="1">
      <c r="A131" s="13"/>
      <c r="B131" s="239"/>
      <c r="C131" s="240"/>
      <c r="D131" s="232" t="s">
        <v>137</v>
      </c>
      <c r="E131" s="241" t="s">
        <v>1</v>
      </c>
      <c r="F131" s="242" t="s">
        <v>138</v>
      </c>
      <c r="G131" s="240"/>
      <c r="H131" s="243">
        <v>18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137</v>
      </c>
      <c r="AU131" s="249" t="s">
        <v>87</v>
      </c>
      <c r="AV131" s="13" t="s">
        <v>87</v>
      </c>
      <c r="AW131" s="13" t="s">
        <v>34</v>
      </c>
      <c r="AX131" s="13" t="s">
        <v>85</v>
      </c>
      <c r="AY131" s="249" t="s">
        <v>124</v>
      </c>
    </row>
    <row r="132" s="2" customFormat="1" ht="21.75" customHeight="1">
      <c r="A132" s="39"/>
      <c r="B132" s="40"/>
      <c r="C132" s="219" t="s">
        <v>87</v>
      </c>
      <c r="D132" s="219" t="s">
        <v>126</v>
      </c>
      <c r="E132" s="220" t="s">
        <v>139</v>
      </c>
      <c r="F132" s="221" t="s">
        <v>140</v>
      </c>
      <c r="G132" s="222" t="s">
        <v>129</v>
      </c>
      <c r="H132" s="223">
        <v>472</v>
      </c>
      <c r="I132" s="224"/>
      <c r="J132" s="225">
        <f>ROUND(I132*H132,2)</f>
        <v>0</v>
      </c>
      <c r="K132" s="221" t="s">
        <v>130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0.255</v>
      </c>
      <c r="T132" s="229">
        <f>S132*H132</f>
        <v>120.36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131</v>
      </c>
      <c r="AT132" s="230" t="s">
        <v>126</v>
      </c>
      <c r="AU132" s="230" t="s">
        <v>87</v>
      </c>
      <c r="AY132" s="18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131</v>
      </c>
      <c r="BM132" s="230" t="s">
        <v>141</v>
      </c>
    </row>
    <row r="133" s="2" customFormat="1">
      <c r="A133" s="39"/>
      <c r="B133" s="40"/>
      <c r="C133" s="41"/>
      <c r="D133" s="232" t="s">
        <v>133</v>
      </c>
      <c r="E133" s="41"/>
      <c r="F133" s="233" t="s">
        <v>142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133</v>
      </c>
      <c r="AU133" s="18" t="s">
        <v>87</v>
      </c>
    </row>
    <row r="134" s="2" customFormat="1">
      <c r="A134" s="39"/>
      <c r="B134" s="40"/>
      <c r="C134" s="41"/>
      <c r="D134" s="237" t="s">
        <v>135</v>
      </c>
      <c r="E134" s="41"/>
      <c r="F134" s="238" t="s">
        <v>143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135</v>
      </c>
      <c r="AU134" s="18" t="s">
        <v>87</v>
      </c>
    </row>
    <row r="135" s="13" customFormat="1">
      <c r="A135" s="13"/>
      <c r="B135" s="239"/>
      <c r="C135" s="240"/>
      <c r="D135" s="232" t="s">
        <v>137</v>
      </c>
      <c r="E135" s="241" t="s">
        <v>1</v>
      </c>
      <c r="F135" s="242" t="s">
        <v>144</v>
      </c>
      <c r="G135" s="240"/>
      <c r="H135" s="243">
        <v>472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137</v>
      </c>
      <c r="AU135" s="249" t="s">
        <v>87</v>
      </c>
      <c r="AV135" s="13" t="s">
        <v>87</v>
      </c>
      <c r="AW135" s="13" t="s">
        <v>34</v>
      </c>
      <c r="AX135" s="13" t="s">
        <v>85</v>
      </c>
      <c r="AY135" s="249" t="s">
        <v>124</v>
      </c>
    </row>
    <row r="136" s="2" customFormat="1" ht="16.5" customHeight="1">
      <c r="A136" s="39"/>
      <c r="B136" s="40"/>
      <c r="C136" s="219" t="s">
        <v>145</v>
      </c>
      <c r="D136" s="219" t="s">
        <v>126</v>
      </c>
      <c r="E136" s="220" t="s">
        <v>146</v>
      </c>
      <c r="F136" s="221" t="s">
        <v>147</v>
      </c>
      <c r="G136" s="222" t="s">
        <v>129</v>
      </c>
      <c r="H136" s="223">
        <v>76</v>
      </c>
      <c r="I136" s="224"/>
      <c r="J136" s="225">
        <f>ROUND(I136*H136,2)</f>
        <v>0</v>
      </c>
      <c r="K136" s="221" t="s">
        <v>130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0.26000000000000001</v>
      </c>
      <c r="T136" s="229">
        <f>S136*H136</f>
        <v>19.760000000000002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131</v>
      </c>
      <c r="AT136" s="230" t="s">
        <v>126</v>
      </c>
      <c r="AU136" s="230" t="s">
        <v>87</v>
      </c>
      <c r="AY136" s="18" t="s">
        <v>124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131</v>
      </c>
      <c r="BM136" s="230" t="s">
        <v>148</v>
      </c>
    </row>
    <row r="137" s="2" customFormat="1">
      <c r="A137" s="39"/>
      <c r="B137" s="40"/>
      <c r="C137" s="41"/>
      <c r="D137" s="232" t="s">
        <v>133</v>
      </c>
      <c r="E137" s="41"/>
      <c r="F137" s="233" t="s">
        <v>149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87</v>
      </c>
    </row>
    <row r="138" s="2" customFormat="1">
      <c r="A138" s="39"/>
      <c r="B138" s="40"/>
      <c r="C138" s="41"/>
      <c r="D138" s="237" t="s">
        <v>135</v>
      </c>
      <c r="E138" s="41"/>
      <c r="F138" s="238" t="s">
        <v>150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135</v>
      </c>
      <c r="AU138" s="18" t="s">
        <v>87</v>
      </c>
    </row>
    <row r="139" s="13" customFormat="1">
      <c r="A139" s="13"/>
      <c r="B139" s="239"/>
      <c r="C139" s="240"/>
      <c r="D139" s="232" t="s">
        <v>137</v>
      </c>
      <c r="E139" s="241" t="s">
        <v>1</v>
      </c>
      <c r="F139" s="242" t="s">
        <v>151</v>
      </c>
      <c r="G139" s="240"/>
      <c r="H139" s="243">
        <v>76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137</v>
      </c>
      <c r="AU139" s="249" t="s">
        <v>87</v>
      </c>
      <c r="AV139" s="13" t="s">
        <v>87</v>
      </c>
      <c r="AW139" s="13" t="s">
        <v>34</v>
      </c>
      <c r="AX139" s="13" t="s">
        <v>85</v>
      </c>
      <c r="AY139" s="249" t="s">
        <v>124</v>
      </c>
    </row>
    <row r="140" s="2" customFormat="1" ht="16.5" customHeight="1">
      <c r="A140" s="39"/>
      <c r="B140" s="40"/>
      <c r="C140" s="219" t="s">
        <v>131</v>
      </c>
      <c r="D140" s="219" t="s">
        <v>126</v>
      </c>
      <c r="E140" s="220" t="s">
        <v>152</v>
      </c>
      <c r="F140" s="221" t="s">
        <v>153</v>
      </c>
      <c r="G140" s="222" t="s">
        <v>129</v>
      </c>
      <c r="H140" s="223">
        <v>26</v>
      </c>
      <c r="I140" s="224"/>
      <c r="J140" s="225">
        <f>ROUND(I140*H140,2)</f>
        <v>0</v>
      </c>
      <c r="K140" s="221" t="s">
        <v>130</v>
      </c>
      <c r="L140" s="45"/>
      <c r="M140" s="226" t="s">
        <v>1</v>
      </c>
      <c r="N140" s="227" t="s">
        <v>42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0.32000000000000001</v>
      </c>
      <c r="T140" s="229">
        <f>S140*H140</f>
        <v>8.3200000000000003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131</v>
      </c>
      <c r="AT140" s="230" t="s">
        <v>126</v>
      </c>
      <c r="AU140" s="230" t="s">
        <v>87</v>
      </c>
      <c r="AY140" s="18" t="s">
        <v>124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85</v>
      </c>
      <c r="BK140" s="231">
        <f>ROUND(I140*H140,2)</f>
        <v>0</v>
      </c>
      <c r="BL140" s="18" t="s">
        <v>131</v>
      </c>
      <c r="BM140" s="230" t="s">
        <v>154</v>
      </c>
    </row>
    <row r="141" s="2" customFormat="1">
      <c r="A141" s="39"/>
      <c r="B141" s="40"/>
      <c r="C141" s="41"/>
      <c r="D141" s="232" t="s">
        <v>133</v>
      </c>
      <c r="E141" s="41"/>
      <c r="F141" s="233" t="s">
        <v>155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133</v>
      </c>
      <c r="AU141" s="18" t="s">
        <v>87</v>
      </c>
    </row>
    <row r="142" s="2" customFormat="1">
      <c r="A142" s="39"/>
      <c r="B142" s="40"/>
      <c r="C142" s="41"/>
      <c r="D142" s="237" t="s">
        <v>135</v>
      </c>
      <c r="E142" s="41"/>
      <c r="F142" s="238" t="s">
        <v>156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135</v>
      </c>
      <c r="AU142" s="18" t="s">
        <v>87</v>
      </c>
    </row>
    <row r="143" s="13" customFormat="1">
      <c r="A143" s="13"/>
      <c r="B143" s="239"/>
      <c r="C143" s="240"/>
      <c r="D143" s="232" t="s">
        <v>137</v>
      </c>
      <c r="E143" s="241" t="s">
        <v>1</v>
      </c>
      <c r="F143" s="242" t="s">
        <v>157</v>
      </c>
      <c r="G143" s="240"/>
      <c r="H143" s="243">
        <v>26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137</v>
      </c>
      <c r="AU143" s="249" t="s">
        <v>87</v>
      </c>
      <c r="AV143" s="13" t="s">
        <v>87</v>
      </c>
      <c r="AW143" s="13" t="s">
        <v>34</v>
      </c>
      <c r="AX143" s="13" t="s">
        <v>85</v>
      </c>
      <c r="AY143" s="249" t="s">
        <v>124</v>
      </c>
    </row>
    <row r="144" s="2" customFormat="1" ht="16.5" customHeight="1">
      <c r="A144" s="39"/>
      <c r="B144" s="40"/>
      <c r="C144" s="219" t="s">
        <v>158</v>
      </c>
      <c r="D144" s="219" t="s">
        <v>126</v>
      </c>
      <c r="E144" s="220" t="s">
        <v>159</v>
      </c>
      <c r="F144" s="221" t="s">
        <v>160</v>
      </c>
      <c r="G144" s="222" t="s">
        <v>129</v>
      </c>
      <c r="H144" s="223">
        <v>2</v>
      </c>
      <c r="I144" s="224"/>
      <c r="J144" s="225">
        <f>ROUND(I144*H144,2)</f>
        <v>0</v>
      </c>
      <c r="K144" s="221" t="s">
        <v>130</v>
      </c>
      <c r="L144" s="45"/>
      <c r="M144" s="226" t="s">
        <v>1</v>
      </c>
      <c r="N144" s="227" t="s">
        <v>42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0.22</v>
      </c>
      <c r="T144" s="229">
        <f>S144*H144</f>
        <v>0.44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131</v>
      </c>
      <c r="AT144" s="230" t="s">
        <v>126</v>
      </c>
      <c r="AU144" s="230" t="s">
        <v>87</v>
      </c>
      <c r="AY144" s="18" t="s">
        <v>124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85</v>
      </c>
      <c r="BK144" s="231">
        <f>ROUND(I144*H144,2)</f>
        <v>0</v>
      </c>
      <c r="BL144" s="18" t="s">
        <v>131</v>
      </c>
      <c r="BM144" s="230" t="s">
        <v>161</v>
      </c>
    </row>
    <row r="145" s="2" customFormat="1">
      <c r="A145" s="39"/>
      <c r="B145" s="40"/>
      <c r="C145" s="41"/>
      <c r="D145" s="232" t="s">
        <v>133</v>
      </c>
      <c r="E145" s="41"/>
      <c r="F145" s="233" t="s">
        <v>162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133</v>
      </c>
      <c r="AU145" s="18" t="s">
        <v>87</v>
      </c>
    </row>
    <row r="146" s="2" customFormat="1">
      <c r="A146" s="39"/>
      <c r="B146" s="40"/>
      <c r="C146" s="41"/>
      <c r="D146" s="237" t="s">
        <v>135</v>
      </c>
      <c r="E146" s="41"/>
      <c r="F146" s="238" t="s">
        <v>163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135</v>
      </c>
      <c r="AU146" s="18" t="s">
        <v>87</v>
      </c>
    </row>
    <row r="147" s="13" customFormat="1">
      <c r="A147" s="13"/>
      <c r="B147" s="239"/>
      <c r="C147" s="240"/>
      <c r="D147" s="232" t="s">
        <v>137</v>
      </c>
      <c r="E147" s="241" t="s">
        <v>1</v>
      </c>
      <c r="F147" s="242" t="s">
        <v>164</v>
      </c>
      <c r="G147" s="240"/>
      <c r="H147" s="243">
        <v>2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137</v>
      </c>
      <c r="AU147" s="249" t="s">
        <v>87</v>
      </c>
      <c r="AV147" s="13" t="s">
        <v>87</v>
      </c>
      <c r="AW147" s="13" t="s">
        <v>34</v>
      </c>
      <c r="AX147" s="13" t="s">
        <v>85</v>
      </c>
      <c r="AY147" s="249" t="s">
        <v>124</v>
      </c>
    </row>
    <row r="148" s="2" customFormat="1" ht="16.5" customHeight="1">
      <c r="A148" s="39"/>
      <c r="B148" s="40"/>
      <c r="C148" s="219" t="s">
        <v>165</v>
      </c>
      <c r="D148" s="219" t="s">
        <v>126</v>
      </c>
      <c r="E148" s="220" t="s">
        <v>166</v>
      </c>
      <c r="F148" s="221" t="s">
        <v>167</v>
      </c>
      <c r="G148" s="222" t="s">
        <v>129</v>
      </c>
      <c r="H148" s="223">
        <v>171.80000000000001</v>
      </c>
      <c r="I148" s="224"/>
      <c r="J148" s="225">
        <f>ROUND(I148*H148,2)</f>
        <v>0</v>
      </c>
      <c r="K148" s="221" t="s">
        <v>130</v>
      </c>
      <c r="L148" s="45"/>
      <c r="M148" s="226" t="s">
        <v>1</v>
      </c>
      <c r="N148" s="227" t="s">
        <v>42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0.17000000000000001</v>
      </c>
      <c r="T148" s="229">
        <f>S148*H148</f>
        <v>29.206000000000003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131</v>
      </c>
      <c r="AT148" s="230" t="s">
        <v>126</v>
      </c>
      <c r="AU148" s="230" t="s">
        <v>87</v>
      </c>
      <c r="AY148" s="18" t="s">
        <v>124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85</v>
      </c>
      <c r="BK148" s="231">
        <f>ROUND(I148*H148,2)</f>
        <v>0</v>
      </c>
      <c r="BL148" s="18" t="s">
        <v>131</v>
      </c>
      <c r="BM148" s="230" t="s">
        <v>168</v>
      </c>
    </row>
    <row r="149" s="2" customFormat="1">
      <c r="A149" s="39"/>
      <c r="B149" s="40"/>
      <c r="C149" s="41"/>
      <c r="D149" s="232" t="s">
        <v>133</v>
      </c>
      <c r="E149" s="41"/>
      <c r="F149" s="233" t="s">
        <v>169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87</v>
      </c>
    </row>
    <row r="150" s="2" customFormat="1">
      <c r="A150" s="39"/>
      <c r="B150" s="40"/>
      <c r="C150" s="41"/>
      <c r="D150" s="237" t="s">
        <v>135</v>
      </c>
      <c r="E150" s="41"/>
      <c r="F150" s="238" t="s">
        <v>170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135</v>
      </c>
      <c r="AU150" s="18" t="s">
        <v>87</v>
      </c>
    </row>
    <row r="151" s="13" customFormat="1">
      <c r="A151" s="13"/>
      <c r="B151" s="239"/>
      <c r="C151" s="240"/>
      <c r="D151" s="232" t="s">
        <v>137</v>
      </c>
      <c r="E151" s="241" t="s">
        <v>1</v>
      </c>
      <c r="F151" s="242" t="s">
        <v>171</v>
      </c>
      <c r="G151" s="240"/>
      <c r="H151" s="243">
        <v>2.6000000000000001</v>
      </c>
      <c r="I151" s="244"/>
      <c r="J151" s="240"/>
      <c r="K151" s="240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137</v>
      </c>
      <c r="AU151" s="249" t="s">
        <v>87</v>
      </c>
      <c r="AV151" s="13" t="s">
        <v>87</v>
      </c>
      <c r="AW151" s="13" t="s">
        <v>34</v>
      </c>
      <c r="AX151" s="13" t="s">
        <v>77</v>
      </c>
      <c r="AY151" s="249" t="s">
        <v>124</v>
      </c>
    </row>
    <row r="152" s="13" customFormat="1">
      <c r="A152" s="13"/>
      <c r="B152" s="239"/>
      <c r="C152" s="240"/>
      <c r="D152" s="232" t="s">
        <v>137</v>
      </c>
      <c r="E152" s="241" t="s">
        <v>1</v>
      </c>
      <c r="F152" s="242" t="s">
        <v>172</v>
      </c>
      <c r="G152" s="240"/>
      <c r="H152" s="243">
        <v>169.19999999999999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137</v>
      </c>
      <c r="AU152" s="249" t="s">
        <v>87</v>
      </c>
      <c r="AV152" s="13" t="s">
        <v>87</v>
      </c>
      <c r="AW152" s="13" t="s">
        <v>34</v>
      </c>
      <c r="AX152" s="13" t="s">
        <v>77</v>
      </c>
      <c r="AY152" s="249" t="s">
        <v>124</v>
      </c>
    </row>
    <row r="153" s="14" customFormat="1">
      <c r="A153" s="14"/>
      <c r="B153" s="250"/>
      <c r="C153" s="251"/>
      <c r="D153" s="232" t="s">
        <v>137</v>
      </c>
      <c r="E153" s="252" t="s">
        <v>1</v>
      </c>
      <c r="F153" s="253" t="s">
        <v>173</v>
      </c>
      <c r="G153" s="251"/>
      <c r="H153" s="254">
        <v>171.79999999999998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137</v>
      </c>
      <c r="AU153" s="260" t="s">
        <v>87</v>
      </c>
      <c r="AV153" s="14" t="s">
        <v>131</v>
      </c>
      <c r="AW153" s="14" t="s">
        <v>34</v>
      </c>
      <c r="AX153" s="14" t="s">
        <v>85</v>
      </c>
      <c r="AY153" s="260" t="s">
        <v>124</v>
      </c>
    </row>
    <row r="154" s="2" customFormat="1" ht="16.5" customHeight="1">
      <c r="A154" s="39"/>
      <c r="B154" s="40"/>
      <c r="C154" s="219" t="s">
        <v>174</v>
      </c>
      <c r="D154" s="219" t="s">
        <v>126</v>
      </c>
      <c r="E154" s="220" t="s">
        <v>175</v>
      </c>
      <c r="F154" s="221" t="s">
        <v>176</v>
      </c>
      <c r="G154" s="222" t="s">
        <v>129</v>
      </c>
      <c r="H154" s="223">
        <v>56</v>
      </c>
      <c r="I154" s="224"/>
      <c r="J154" s="225">
        <f>ROUND(I154*H154,2)</f>
        <v>0</v>
      </c>
      <c r="K154" s="221" t="s">
        <v>130</v>
      </c>
      <c r="L154" s="45"/>
      <c r="M154" s="226" t="s">
        <v>1</v>
      </c>
      <c r="N154" s="227" t="s">
        <v>42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0.23999999999999999</v>
      </c>
      <c r="T154" s="229">
        <f>S154*H154</f>
        <v>13.44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131</v>
      </c>
      <c r="AT154" s="230" t="s">
        <v>126</v>
      </c>
      <c r="AU154" s="230" t="s">
        <v>87</v>
      </c>
      <c r="AY154" s="18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85</v>
      </c>
      <c r="BK154" s="231">
        <f>ROUND(I154*H154,2)</f>
        <v>0</v>
      </c>
      <c r="BL154" s="18" t="s">
        <v>131</v>
      </c>
      <c r="BM154" s="230" t="s">
        <v>177</v>
      </c>
    </row>
    <row r="155" s="2" customFormat="1">
      <c r="A155" s="39"/>
      <c r="B155" s="40"/>
      <c r="C155" s="41"/>
      <c r="D155" s="232" t="s">
        <v>133</v>
      </c>
      <c r="E155" s="41"/>
      <c r="F155" s="233" t="s">
        <v>178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133</v>
      </c>
      <c r="AU155" s="18" t="s">
        <v>87</v>
      </c>
    </row>
    <row r="156" s="2" customFormat="1">
      <c r="A156" s="39"/>
      <c r="B156" s="40"/>
      <c r="C156" s="41"/>
      <c r="D156" s="237" t="s">
        <v>135</v>
      </c>
      <c r="E156" s="41"/>
      <c r="F156" s="238" t="s">
        <v>179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135</v>
      </c>
      <c r="AU156" s="18" t="s">
        <v>87</v>
      </c>
    </row>
    <row r="157" s="13" customFormat="1">
      <c r="A157" s="13"/>
      <c r="B157" s="239"/>
      <c r="C157" s="240"/>
      <c r="D157" s="232" t="s">
        <v>137</v>
      </c>
      <c r="E157" s="241" t="s">
        <v>1</v>
      </c>
      <c r="F157" s="242" t="s">
        <v>180</v>
      </c>
      <c r="G157" s="240"/>
      <c r="H157" s="243">
        <v>56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137</v>
      </c>
      <c r="AU157" s="249" t="s">
        <v>87</v>
      </c>
      <c r="AV157" s="13" t="s">
        <v>87</v>
      </c>
      <c r="AW157" s="13" t="s">
        <v>34</v>
      </c>
      <c r="AX157" s="13" t="s">
        <v>85</v>
      </c>
      <c r="AY157" s="249" t="s">
        <v>124</v>
      </c>
    </row>
    <row r="158" s="2" customFormat="1" ht="16.5" customHeight="1">
      <c r="A158" s="39"/>
      <c r="B158" s="40"/>
      <c r="C158" s="219" t="s">
        <v>181</v>
      </c>
      <c r="D158" s="219" t="s">
        <v>126</v>
      </c>
      <c r="E158" s="220" t="s">
        <v>182</v>
      </c>
      <c r="F158" s="221" t="s">
        <v>183</v>
      </c>
      <c r="G158" s="222" t="s">
        <v>129</v>
      </c>
      <c r="H158" s="223">
        <v>443</v>
      </c>
      <c r="I158" s="224"/>
      <c r="J158" s="225">
        <f>ROUND(I158*H158,2)</f>
        <v>0</v>
      </c>
      <c r="K158" s="221" t="s">
        <v>130</v>
      </c>
      <c r="L158" s="45"/>
      <c r="M158" s="226" t="s">
        <v>1</v>
      </c>
      <c r="N158" s="227" t="s">
        <v>42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0.44</v>
      </c>
      <c r="T158" s="229">
        <f>S158*H158</f>
        <v>194.91999999999999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131</v>
      </c>
      <c r="AT158" s="230" t="s">
        <v>126</v>
      </c>
      <c r="AU158" s="230" t="s">
        <v>87</v>
      </c>
      <c r="AY158" s="18" t="s">
        <v>124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85</v>
      </c>
      <c r="BK158" s="231">
        <f>ROUND(I158*H158,2)</f>
        <v>0</v>
      </c>
      <c r="BL158" s="18" t="s">
        <v>131</v>
      </c>
      <c r="BM158" s="230" t="s">
        <v>184</v>
      </c>
    </row>
    <row r="159" s="2" customFormat="1">
      <c r="A159" s="39"/>
      <c r="B159" s="40"/>
      <c r="C159" s="41"/>
      <c r="D159" s="232" t="s">
        <v>133</v>
      </c>
      <c r="E159" s="41"/>
      <c r="F159" s="233" t="s">
        <v>185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133</v>
      </c>
      <c r="AU159" s="18" t="s">
        <v>87</v>
      </c>
    </row>
    <row r="160" s="2" customFormat="1">
      <c r="A160" s="39"/>
      <c r="B160" s="40"/>
      <c r="C160" s="41"/>
      <c r="D160" s="237" t="s">
        <v>135</v>
      </c>
      <c r="E160" s="41"/>
      <c r="F160" s="238" t="s">
        <v>186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135</v>
      </c>
      <c r="AU160" s="18" t="s">
        <v>87</v>
      </c>
    </row>
    <row r="161" s="13" customFormat="1">
      <c r="A161" s="13"/>
      <c r="B161" s="239"/>
      <c r="C161" s="240"/>
      <c r="D161" s="232" t="s">
        <v>137</v>
      </c>
      <c r="E161" s="241" t="s">
        <v>1</v>
      </c>
      <c r="F161" s="242" t="s">
        <v>187</v>
      </c>
      <c r="G161" s="240"/>
      <c r="H161" s="243">
        <v>417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137</v>
      </c>
      <c r="AU161" s="249" t="s">
        <v>87</v>
      </c>
      <c r="AV161" s="13" t="s">
        <v>87</v>
      </c>
      <c r="AW161" s="13" t="s">
        <v>34</v>
      </c>
      <c r="AX161" s="13" t="s">
        <v>77</v>
      </c>
      <c r="AY161" s="249" t="s">
        <v>124</v>
      </c>
    </row>
    <row r="162" s="13" customFormat="1">
      <c r="A162" s="13"/>
      <c r="B162" s="239"/>
      <c r="C162" s="240"/>
      <c r="D162" s="232" t="s">
        <v>137</v>
      </c>
      <c r="E162" s="241" t="s">
        <v>1</v>
      </c>
      <c r="F162" s="242" t="s">
        <v>188</v>
      </c>
      <c r="G162" s="240"/>
      <c r="H162" s="243">
        <v>8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137</v>
      </c>
      <c r="AU162" s="249" t="s">
        <v>87</v>
      </c>
      <c r="AV162" s="13" t="s">
        <v>87</v>
      </c>
      <c r="AW162" s="13" t="s">
        <v>34</v>
      </c>
      <c r="AX162" s="13" t="s">
        <v>77</v>
      </c>
      <c r="AY162" s="249" t="s">
        <v>124</v>
      </c>
    </row>
    <row r="163" s="13" customFormat="1">
      <c r="A163" s="13"/>
      <c r="B163" s="239"/>
      <c r="C163" s="240"/>
      <c r="D163" s="232" t="s">
        <v>137</v>
      </c>
      <c r="E163" s="241" t="s">
        <v>1</v>
      </c>
      <c r="F163" s="242" t="s">
        <v>189</v>
      </c>
      <c r="G163" s="240"/>
      <c r="H163" s="243">
        <v>18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137</v>
      </c>
      <c r="AU163" s="249" t="s">
        <v>87</v>
      </c>
      <c r="AV163" s="13" t="s">
        <v>87</v>
      </c>
      <c r="AW163" s="13" t="s">
        <v>34</v>
      </c>
      <c r="AX163" s="13" t="s">
        <v>77</v>
      </c>
      <c r="AY163" s="249" t="s">
        <v>124</v>
      </c>
    </row>
    <row r="164" s="14" customFormat="1">
      <c r="A164" s="14"/>
      <c r="B164" s="250"/>
      <c r="C164" s="251"/>
      <c r="D164" s="232" t="s">
        <v>137</v>
      </c>
      <c r="E164" s="252" t="s">
        <v>1</v>
      </c>
      <c r="F164" s="253" t="s">
        <v>173</v>
      </c>
      <c r="G164" s="251"/>
      <c r="H164" s="254">
        <v>443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137</v>
      </c>
      <c r="AU164" s="260" t="s">
        <v>87</v>
      </c>
      <c r="AV164" s="14" t="s">
        <v>131</v>
      </c>
      <c r="AW164" s="14" t="s">
        <v>34</v>
      </c>
      <c r="AX164" s="14" t="s">
        <v>85</v>
      </c>
      <c r="AY164" s="260" t="s">
        <v>124</v>
      </c>
    </row>
    <row r="165" s="2" customFormat="1" ht="16.5" customHeight="1">
      <c r="A165" s="39"/>
      <c r="B165" s="40"/>
      <c r="C165" s="219" t="s">
        <v>190</v>
      </c>
      <c r="D165" s="219" t="s">
        <v>126</v>
      </c>
      <c r="E165" s="220" t="s">
        <v>191</v>
      </c>
      <c r="F165" s="221" t="s">
        <v>192</v>
      </c>
      <c r="G165" s="222" t="s">
        <v>129</v>
      </c>
      <c r="H165" s="223">
        <v>226</v>
      </c>
      <c r="I165" s="224"/>
      <c r="J165" s="225">
        <f>ROUND(I165*H165,2)</f>
        <v>0</v>
      </c>
      <c r="K165" s="221" t="s">
        <v>130</v>
      </c>
      <c r="L165" s="45"/>
      <c r="M165" s="226" t="s">
        <v>1</v>
      </c>
      <c r="N165" s="227" t="s">
        <v>42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0.57999999999999996</v>
      </c>
      <c r="T165" s="229">
        <f>S165*H165</f>
        <v>131.07999999999998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131</v>
      </c>
      <c r="AT165" s="230" t="s">
        <v>126</v>
      </c>
      <c r="AU165" s="230" t="s">
        <v>87</v>
      </c>
      <c r="AY165" s="18" t="s">
        <v>124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85</v>
      </c>
      <c r="BK165" s="231">
        <f>ROUND(I165*H165,2)</f>
        <v>0</v>
      </c>
      <c r="BL165" s="18" t="s">
        <v>131</v>
      </c>
      <c r="BM165" s="230" t="s">
        <v>193</v>
      </c>
    </row>
    <row r="166" s="2" customFormat="1">
      <c r="A166" s="39"/>
      <c r="B166" s="40"/>
      <c r="C166" s="41"/>
      <c r="D166" s="232" t="s">
        <v>133</v>
      </c>
      <c r="E166" s="41"/>
      <c r="F166" s="233" t="s">
        <v>194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133</v>
      </c>
      <c r="AU166" s="18" t="s">
        <v>87</v>
      </c>
    </row>
    <row r="167" s="2" customFormat="1">
      <c r="A167" s="39"/>
      <c r="B167" s="40"/>
      <c r="C167" s="41"/>
      <c r="D167" s="237" t="s">
        <v>135</v>
      </c>
      <c r="E167" s="41"/>
      <c r="F167" s="238" t="s">
        <v>195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135</v>
      </c>
      <c r="AU167" s="18" t="s">
        <v>87</v>
      </c>
    </row>
    <row r="168" s="13" customFormat="1">
      <c r="A168" s="13"/>
      <c r="B168" s="239"/>
      <c r="C168" s="240"/>
      <c r="D168" s="232" t="s">
        <v>137</v>
      </c>
      <c r="E168" s="241" t="s">
        <v>1</v>
      </c>
      <c r="F168" s="242" t="s">
        <v>196</v>
      </c>
      <c r="G168" s="240"/>
      <c r="H168" s="243">
        <v>56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137</v>
      </c>
      <c r="AU168" s="249" t="s">
        <v>87</v>
      </c>
      <c r="AV168" s="13" t="s">
        <v>87</v>
      </c>
      <c r="AW168" s="13" t="s">
        <v>34</v>
      </c>
      <c r="AX168" s="13" t="s">
        <v>77</v>
      </c>
      <c r="AY168" s="249" t="s">
        <v>124</v>
      </c>
    </row>
    <row r="169" s="13" customFormat="1">
      <c r="A169" s="13"/>
      <c r="B169" s="239"/>
      <c r="C169" s="240"/>
      <c r="D169" s="232" t="s">
        <v>137</v>
      </c>
      <c r="E169" s="241" t="s">
        <v>1</v>
      </c>
      <c r="F169" s="242" t="s">
        <v>197</v>
      </c>
      <c r="G169" s="240"/>
      <c r="H169" s="243">
        <v>26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137</v>
      </c>
      <c r="AU169" s="249" t="s">
        <v>87</v>
      </c>
      <c r="AV169" s="13" t="s">
        <v>87</v>
      </c>
      <c r="AW169" s="13" t="s">
        <v>34</v>
      </c>
      <c r="AX169" s="13" t="s">
        <v>77</v>
      </c>
      <c r="AY169" s="249" t="s">
        <v>124</v>
      </c>
    </row>
    <row r="170" s="13" customFormat="1">
      <c r="A170" s="13"/>
      <c r="B170" s="239"/>
      <c r="C170" s="240"/>
      <c r="D170" s="232" t="s">
        <v>137</v>
      </c>
      <c r="E170" s="241" t="s">
        <v>1</v>
      </c>
      <c r="F170" s="242" t="s">
        <v>198</v>
      </c>
      <c r="G170" s="240"/>
      <c r="H170" s="243">
        <v>69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137</v>
      </c>
      <c r="AU170" s="249" t="s">
        <v>87</v>
      </c>
      <c r="AV170" s="13" t="s">
        <v>87</v>
      </c>
      <c r="AW170" s="13" t="s">
        <v>34</v>
      </c>
      <c r="AX170" s="13" t="s">
        <v>77</v>
      </c>
      <c r="AY170" s="249" t="s">
        <v>124</v>
      </c>
    </row>
    <row r="171" s="13" customFormat="1">
      <c r="A171" s="13"/>
      <c r="B171" s="239"/>
      <c r="C171" s="240"/>
      <c r="D171" s="232" t="s">
        <v>137</v>
      </c>
      <c r="E171" s="241" t="s">
        <v>1</v>
      </c>
      <c r="F171" s="242" t="s">
        <v>199</v>
      </c>
      <c r="G171" s="240"/>
      <c r="H171" s="243">
        <v>57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137</v>
      </c>
      <c r="AU171" s="249" t="s">
        <v>87</v>
      </c>
      <c r="AV171" s="13" t="s">
        <v>87</v>
      </c>
      <c r="AW171" s="13" t="s">
        <v>34</v>
      </c>
      <c r="AX171" s="13" t="s">
        <v>77</v>
      </c>
      <c r="AY171" s="249" t="s">
        <v>124</v>
      </c>
    </row>
    <row r="172" s="13" customFormat="1">
      <c r="A172" s="13"/>
      <c r="B172" s="239"/>
      <c r="C172" s="240"/>
      <c r="D172" s="232" t="s">
        <v>137</v>
      </c>
      <c r="E172" s="241" t="s">
        <v>1</v>
      </c>
      <c r="F172" s="242" t="s">
        <v>200</v>
      </c>
      <c r="G172" s="240"/>
      <c r="H172" s="243">
        <v>18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137</v>
      </c>
      <c r="AU172" s="249" t="s">
        <v>87</v>
      </c>
      <c r="AV172" s="13" t="s">
        <v>87</v>
      </c>
      <c r="AW172" s="13" t="s">
        <v>34</v>
      </c>
      <c r="AX172" s="13" t="s">
        <v>77</v>
      </c>
      <c r="AY172" s="249" t="s">
        <v>124</v>
      </c>
    </row>
    <row r="173" s="14" customFormat="1">
      <c r="A173" s="14"/>
      <c r="B173" s="250"/>
      <c r="C173" s="251"/>
      <c r="D173" s="232" t="s">
        <v>137</v>
      </c>
      <c r="E173" s="252" t="s">
        <v>1</v>
      </c>
      <c r="F173" s="253" t="s">
        <v>173</v>
      </c>
      <c r="G173" s="251"/>
      <c r="H173" s="254">
        <v>226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137</v>
      </c>
      <c r="AU173" s="260" t="s">
        <v>87</v>
      </c>
      <c r="AV173" s="14" t="s">
        <v>131</v>
      </c>
      <c r="AW173" s="14" t="s">
        <v>34</v>
      </c>
      <c r="AX173" s="14" t="s">
        <v>85</v>
      </c>
      <c r="AY173" s="260" t="s">
        <v>124</v>
      </c>
    </row>
    <row r="174" s="2" customFormat="1" ht="16.5" customHeight="1">
      <c r="A174" s="39"/>
      <c r="B174" s="40"/>
      <c r="C174" s="219" t="s">
        <v>201</v>
      </c>
      <c r="D174" s="219" t="s">
        <v>126</v>
      </c>
      <c r="E174" s="220" t="s">
        <v>202</v>
      </c>
      <c r="F174" s="221" t="s">
        <v>203</v>
      </c>
      <c r="G174" s="222" t="s">
        <v>204</v>
      </c>
      <c r="H174" s="223">
        <v>2</v>
      </c>
      <c r="I174" s="224"/>
      <c r="J174" s="225">
        <f>ROUND(I174*H174,2)</f>
        <v>0</v>
      </c>
      <c r="K174" s="221" t="s">
        <v>130</v>
      </c>
      <c r="L174" s="45"/>
      <c r="M174" s="226" t="s">
        <v>1</v>
      </c>
      <c r="N174" s="227" t="s">
        <v>42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0.28999999999999998</v>
      </c>
      <c r="T174" s="229">
        <f>S174*H174</f>
        <v>0.57999999999999996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131</v>
      </c>
      <c r="AT174" s="230" t="s">
        <v>126</v>
      </c>
      <c r="AU174" s="230" t="s">
        <v>87</v>
      </c>
      <c r="AY174" s="18" t="s">
        <v>124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85</v>
      </c>
      <c r="BK174" s="231">
        <f>ROUND(I174*H174,2)</f>
        <v>0</v>
      </c>
      <c r="BL174" s="18" t="s">
        <v>131</v>
      </c>
      <c r="BM174" s="230" t="s">
        <v>205</v>
      </c>
    </row>
    <row r="175" s="2" customFormat="1">
      <c r="A175" s="39"/>
      <c r="B175" s="40"/>
      <c r="C175" s="41"/>
      <c r="D175" s="232" t="s">
        <v>133</v>
      </c>
      <c r="E175" s="41"/>
      <c r="F175" s="233" t="s">
        <v>206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133</v>
      </c>
      <c r="AU175" s="18" t="s">
        <v>87</v>
      </c>
    </row>
    <row r="176" s="2" customFormat="1">
      <c r="A176" s="39"/>
      <c r="B176" s="40"/>
      <c r="C176" s="41"/>
      <c r="D176" s="237" t="s">
        <v>135</v>
      </c>
      <c r="E176" s="41"/>
      <c r="F176" s="238" t="s">
        <v>207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135</v>
      </c>
      <c r="AU176" s="18" t="s">
        <v>87</v>
      </c>
    </row>
    <row r="177" s="13" customFormat="1">
      <c r="A177" s="13"/>
      <c r="B177" s="239"/>
      <c r="C177" s="240"/>
      <c r="D177" s="232" t="s">
        <v>137</v>
      </c>
      <c r="E177" s="241" t="s">
        <v>1</v>
      </c>
      <c r="F177" s="242" t="s">
        <v>208</v>
      </c>
      <c r="G177" s="240"/>
      <c r="H177" s="243">
        <v>2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137</v>
      </c>
      <c r="AU177" s="249" t="s">
        <v>87</v>
      </c>
      <c r="AV177" s="13" t="s">
        <v>87</v>
      </c>
      <c r="AW177" s="13" t="s">
        <v>34</v>
      </c>
      <c r="AX177" s="13" t="s">
        <v>85</v>
      </c>
      <c r="AY177" s="249" t="s">
        <v>124</v>
      </c>
    </row>
    <row r="178" s="2" customFormat="1" ht="16.5" customHeight="1">
      <c r="A178" s="39"/>
      <c r="B178" s="40"/>
      <c r="C178" s="219" t="s">
        <v>209</v>
      </c>
      <c r="D178" s="219" t="s">
        <v>126</v>
      </c>
      <c r="E178" s="220" t="s">
        <v>210</v>
      </c>
      <c r="F178" s="221" t="s">
        <v>211</v>
      </c>
      <c r="G178" s="222" t="s">
        <v>204</v>
      </c>
      <c r="H178" s="223">
        <v>4</v>
      </c>
      <c r="I178" s="224"/>
      <c r="J178" s="225">
        <f>ROUND(I178*H178,2)</f>
        <v>0</v>
      </c>
      <c r="K178" s="221" t="s">
        <v>130</v>
      </c>
      <c r="L178" s="45"/>
      <c r="M178" s="226" t="s">
        <v>1</v>
      </c>
      <c r="N178" s="227" t="s">
        <v>42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0.20499999999999999</v>
      </c>
      <c r="T178" s="229">
        <f>S178*H178</f>
        <v>0.81999999999999995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131</v>
      </c>
      <c r="AT178" s="230" t="s">
        <v>126</v>
      </c>
      <c r="AU178" s="230" t="s">
        <v>87</v>
      </c>
      <c r="AY178" s="18" t="s">
        <v>124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85</v>
      </c>
      <c r="BK178" s="231">
        <f>ROUND(I178*H178,2)</f>
        <v>0</v>
      </c>
      <c r="BL178" s="18" t="s">
        <v>131</v>
      </c>
      <c r="BM178" s="230" t="s">
        <v>212</v>
      </c>
    </row>
    <row r="179" s="2" customFormat="1">
      <c r="A179" s="39"/>
      <c r="B179" s="40"/>
      <c r="C179" s="41"/>
      <c r="D179" s="232" t="s">
        <v>133</v>
      </c>
      <c r="E179" s="41"/>
      <c r="F179" s="233" t="s">
        <v>213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133</v>
      </c>
      <c r="AU179" s="18" t="s">
        <v>87</v>
      </c>
    </row>
    <row r="180" s="2" customFormat="1">
      <c r="A180" s="39"/>
      <c r="B180" s="40"/>
      <c r="C180" s="41"/>
      <c r="D180" s="237" t="s">
        <v>135</v>
      </c>
      <c r="E180" s="41"/>
      <c r="F180" s="238" t="s">
        <v>214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135</v>
      </c>
      <c r="AU180" s="18" t="s">
        <v>87</v>
      </c>
    </row>
    <row r="181" s="13" customFormat="1">
      <c r="A181" s="13"/>
      <c r="B181" s="239"/>
      <c r="C181" s="240"/>
      <c r="D181" s="232" t="s">
        <v>137</v>
      </c>
      <c r="E181" s="241" t="s">
        <v>1</v>
      </c>
      <c r="F181" s="242" t="s">
        <v>215</v>
      </c>
      <c r="G181" s="240"/>
      <c r="H181" s="243">
        <v>2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137</v>
      </c>
      <c r="AU181" s="249" t="s">
        <v>87</v>
      </c>
      <c r="AV181" s="13" t="s">
        <v>87</v>
      </c>
      <c r="AW181" s="13" t="s">
        <v>34</v>
      </c>
      <c r="AX181" s="13" t="s">
        <v>77</v>
      </c>
      <c r="AY181" s="249" t="s">
        <v>124</v>
      </c>
    </row>
    <row r="182" s="13" customFormat="1">
      <c r="A182" s="13"/>
      <c r="B182" s="239"/>
      <c r="C182" s="240"/>
      <c r="D182" s="232" t="s">
        <v>137</v>
      </c>
      <c r="E182" s="241" t="s">
        <v>1</v>
      </c>
      <c r="F182" s="242" t="s">
        <v>216</v>
      </c>
      <c r="G182" s="240"/>
      <c r="H182" s="243">
        <v>2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137</v>
      </c>
      <c r="AU182" s="249" t="s">
        <v>87</v>
      </c>
      <c r="AV182" s="13" t="s">
        <v>87</v>
      </c>
      <c r="AW182" s="13" t="s">
        <v>34</v>
      </c>
      <c r="AX182" s="13" t="s">
        <v>77</v>
      </c>
      <c r="AY182" s="249" t="s">
        <v>124</v>
      </c>
    </row>
    <row r="183" s="14" customFormat="1">
      <c r="A183" s="14"/>
      <c r="B183" s="250"/>
      <c r="C183" s="251"/>
      <c r="D183" s="232" t="s">
        <v>137</v>
      </c>
      <c r="E183" s="252" t="s">
        <v>1</v>
      </c>
      <c r="F183" s="253" t="s">
        <v>173</v>
      </c>
      <c r="G183" s="251"/>
      <c r="H183" s="254">
        <v>4</v>
      </c>
      <c r="I183" s="255"/>
      <c r="J183" s="251"/>
      <c r="K183" s="251"/>
      <c r="L183" s="256"/>
      <c r="M183" s="257"/>
      <c r="N183" s="258"/>
      <c r="O183" s="258"/>
      <c r="P183" s="258"/>
      <c r="Q183" s="258"/>
      <c r="R183" s="258"/>
      <c r="S183" s="258"/>
      <c r="T183" s="25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0" t="s">
        <v>137</v>
      </c>
      <c r="AU183" s="260" t="s">
        <v>87</v>
      </c>
      <c r="AV183" s="14" t="s">
        <v>131</v>
      </c>
      <c r="AW183" s="14" t="s">
        <v>34</v>
      </c>
      <c r="AX183" s="14" t="s">
        <v>85</v>
      </c>
      <c r="AY183" s="260" t="s">
        <v>124</v>
      </c>
    </row>
    <row r="184" s="2" customFormat="1" ht="16.5" customHeight="1">
      <c r="A184" s="39"/>
      <c r="B184" s="40"/>
      <c r="C184" s="219" t="s">
        <v>8</v>
      </c>
      <c r="D184" s="219" t="s">
        <v>126</v>
      </c>
      <c r="E184" s="220" t="s">
        <v>217</v>
      </c>
      <c r="F184" s="221" t="s">
        <v>218</v>
      </c>
      <c r="G184" s="222" t="s">
        <v>204</v>
      </c>
      <c r="H184" s="223">
        <v>320</v>
      </c>
      <c r="I184" s="224"/>
      <c r="J184" s="225">
        <f>ROUND(I184*H184,2)</f>
        <v>0</v>
      </c>
      <c r="K184" s="221" t="s">
        <v>130</v>
      </c>
      <c r="L184" s="45"/>
      <c r="M184" s="226" t="s">
        <v>1</v>
      </c>
      <c r="N184" s="227" t="s">
        <v>42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0.040000000000000001</v>
      </c>
      <c r="T184" s="229">
        <f>S184*H184</f>
        <v>12.800000000000001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131</v>
      </c>
      <c r="AT184" s="230" t="s">
        <v>126</v>
      </c>
      <c r="AU184" s="230" t="s">
        <v>87</v>
      </c>
      <c r="AY184" s="18" t="s">
        <v>124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85</v>
      </c>
      <c r="BK184" s="231">
        <f>ROUND(I184*H184,2)</f>
        <v>0</v>
      </c>
      <c r="BL184" s="18" t="s">
        <v>131</v>
      </c>
      <c r="BM184" s="230" t="s">
        <v>219</v>
      </c>
    </row>
    <row r="185" s="2" customFormat="1">
      <c r="A185" s="39"/>
      <c r="B185" s="40"/>
      <c r="C185" s="41"/>
      <c r="D185" s="232" t="s">
        <v>133</v>
      </c>
      <c r="E185" s="41"/>
      <c r="F185" s="233" t="s">
        <v>220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133</v>
      </c>
      <c r="AU185" s="18" t="s">
        <v>87</v>
      </c>
    </row>
    <row r="186" s="2" customFormat="1">
      <c r="A186" s="39"/>
      <c r="B186" s="40"/>
      <c r="C186" s="41"/>
      <c r="D186" s="237" t="s">
        <v>135</v>
      </c>
      <c r="E186" s="41"/>
      <c r="F186" s="238" t="s">
        <v>221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135</v>
      </c>
      <c r="AU186" s="18" t="s">
        <v>87</v>
      </c>
    </row>
    <row r="187" s="13" customFormat="1">
      <c r="A187" s="13"/>
      <c r="B187" s="239"/>
      <c r="C187" s="240"/>
      <c r="D187" s="232" t="s">
        <v>137</v>
      </c>
      <c r="E187" s="241" t="s">
        <v>1</v>
      </c>
      <c r="F187" s="242" t="s">
        <v>222</v>
      </c>
      <c r="G187" s="240"/>
      <c r="H187" s="243">
        <v>320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137</v>
      </c>
      <c r="AU187" s="249" t="s">
        <v>87</v>
      </c>
      <c r="AV187" s="13" t="s">
        <v>87</v>
      </c>
      <c r="AW187" s="13" t="s">
        <v>34</v>
      </c>
      <c r="AX187" s="13" t="s">
        <v>85</v>
      </c>
      <c r="AY187" s="249" t="s">
        <v>124</v>
      </c>
    </row>
    <row r="188" s="2" customFormat="1" ht="21.75" customHeight="1">
      <c r="A188" s="39"/>
      <c r="B188" s="40"/>
      <c r="C188" s="219" t="s">
        <v>223</v>
      </c>
      <c r="D188" s="219" t="s">
        <v>126</v>
      </c>
      <c r="E188" s="220" t="s">
        <v>224</v>
      </c>
      <c r="F188" s="221" t="s">
        <v>225</v>
      </c>
      <c r="G188" s="222" t="s">
        <v>226</v>
      </c>
      <c r="H188" s="223">
        <v>78.540000000000006</v>
      </c>
      <c r="I188" s="224"/>
      <c r="J188" s="225">
        <f>ROUND(I188*H188,2)</f>
        <v>0</v>
      </c>
      <c r="K188" s="221" t="s">
        <v>130</v>
      </c>
      <c r="L188" s="45"/>
      <c r="M188" s="226" t="s">
        <v>1</v>
      </c>
      <c r="N188" s="227" t="s">
        <v>42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131</v>
      </c>
      <c r="AT188" s="230" t="s">
        <v>126</v>
      </c>
      <c r="AU188" s="230" t="s">
        <v>87</v>
      </c>
      <c r="AY188" s="18" t="s">
        <v>124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85</v>
      </c>
      <c r="BK188" s="231">
        <f>ROUND(I188*H188,2)</f>
        <v>0</v>
      </c>
      <c r="BL188" s="18" t="s">
        <v>131</v>
      </c>
      <c r="BM188" s="230" t="s">
        <v>227</v>
      </c>
    </row>
    <row r="189" s="2" customFormat="1">
      <c r="A189" s="39"/>
      <c r="B189" s="40"/>
      <c r="C189" s="41"/>
      <c r="D189" s="232" t="s">
        <v>133</v>
      </c>
      <c r="E189" s="41"/>
      <c r="F189" s="233" t="s">
        <v>228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133</v>
      </c>
      <c r="AU189" s="18" t="s">
        <v>87</v>
      </c>
    </row>
    <row r="190" s="2" customFormat="1">
      <c r="A190" s="39"/>
      <c r="B190" s="40"/>
      <c r="C190" s="41"/>
      <c r="D190" s="237" t="s">
        <v>135</v>
      </c>
      <c r="E190" s="41"/>
      <c r="F190" s="238" t="s">
        <v>229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135</v>
      </c>
      <c r="AU190" s="18" t="s">
        <v>87</v>
      </c>
    </row>
    <row r="191" s="13" customFormat="1">
      <c r="A191" s="13"/>
      <c r="B191" s="239"/>
      <c r="C191" s="240"/>
      <c r="D191" s="232" t="s">
        <v>137</v>
      </c>
      <c r="E191" s="241" t="s">
        <v>1</v>
      </c>
      <c r="F191" s="242" t="s">
        <v>230</v>
      </c>
      <c r="G191" s="240"/>
      <c r="H191" s="243">
        <v>78.540000000000006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137</v>
      </c>
      <c r="AU191" s="249" t="s">
        <v>87</v>
      </c>
      <c r="AV191" s="13" t="s">
        <v>87</v>
      </c>
      <c r="AW191" s="13" t="s">
        <v>34</v>
      </c>
      <c r="AX191" s="13" t="s">
        <v>85</v>
      </c>
      <c r="AY191" s="249" t="s">
        <v>124</v>
      </c>
    </row>
    <row r="192" s="2" customFormat="1" ht="21.75" customHeight="1">
      <c r="A192" s="39"/>
      <c r="B192" s="40"/>
      <c r="C192" s="219" t="s">
        <v>231</v>
      </c>
      <c r="D192" s="219" t="s">
        <v>126</v>
      </c>
      <c r="E192" s="220" t="s">
        <v>232</v>
      </c>
      <c r="F192" s="221" t="s">
        <v>233</v>
      </c>
      <c r="G192" s="222" t="s">
        <v>226</v>
      </c>
      <c r="H192" s="223">
        <v>50.939999999999998</v>
      </c>
      <c r="I192" s="224"/>
      <c r="J192" s="225">
        <f>ROUND(I192*H192,2)</f>
        <v>0</v>
      </c>
      <c r="K192" s="221" t="s">
        <v>130</v>
      </c>
      <c r="L192" s="45"/>
      <c r="M192" s="226" t="s">
        <v>1</v>
      </c>
      <c r="N192" s="227" t="s">
        <v>42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131</v>
      </c>
      <c r="AT192" s="230" t="s">
        <v>126</v>
      </c>
      <c r="AU192" s="230" t="s">
        <v>87</v>
      </c>
      <c r="AY192" s="18" t="s">
        <v>124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85</v>
      </c>
      <c r="BK192" s="231">
        <f>ROUND(I192*H192,2)</f>
        <v>0</v>
      </c>
      <c r="BL192" s="18" t="s">
        <v>131</v>
      </c>
      <c r="BM192" s="230" t="s">
        <v>234</v>
      </c>
    </row>
    <row r="193" s="2" customFormat="1">
      <c r="A193" s="39"/>
      <c r="B193" s="40"/>
      <c r="C193" s="41"/>
      <c r="D193" s="232" t="s">
        <v>133</v>
      </c>
      <c r="E193" s="41"/>
      <c r="F193" s="233" t="s">
        <v>235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133</v>
      </c>
      <c r="AU193" s="18" t="s">
        <v>87</v>
      </c>
    </row>
    <row r="194" s="2" customFormat="1">
      <c r="A194" s="39"/>
      <c r="B194" s="40"/>
      <c r="C194" s="41"/>
      <c r="D194" s="237" t="s">
        <v>135</v>
      </c>
      <c r="E194" s="41"/>
      <c r="F194" s="238" t="s">
        <v>236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135</v>
      </c>
      <c r="AU194" s="18" t="s">
        <v>87</v>
      </c>
    </row>
    <row r="195" s="13" customFormat="1">
      <c r="A195" s="13"/>
      <c r="B195" s="239"/>
      <c r="C195" s="240"/>
      <c r="D195" s="232" t="s">
        <v>137</v>
      </c>
      <c r="E195" s="241" t="s">
        <v>1</v>
      </c>
      <c r="F195" s="242" t="s">
        <v>237</v>
      </c>
      <c r="G195" s="240"/>
      <c r="H195" s="243">
        <v>78.540000000000006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137</v>
      </c>
      <c r="AU195" s="249" t="s">
        <v>87</v>
      </c>
      <c r="AV195" s="13" t="s">
        <v>87</v>
      </c>
      <c r="AW195" s="13" t="s">
        <v>34</v>
      </c>
      <c r="AX195" s="13" t="s">
        <v>77</v>
      </c>
      <c r="AY195" s="249" t="s">
        <v>124</v>
      </c>
    </row>
    <row r="196" s="13" customFormat="1">
      <c r="A196" s="13"/>
      <c r="B196" s="239"/>
      <c r="C196" s="240"/>
      <c r="D196" s="232" t="s">
        <v>137</v>
      </c>
      <c r="E196" s="241" t="s">
        <v>1</v>
      </c>
      <c r="F196" s="242" t="s">
        <v>238</v>
      </c>
      <c r="G196" s="240"/>
      <c r="H196" s="243">
        <v>-27.600000000000001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137</v>
      </c>
      <c r="AU196" s="249" t="s">
        <v>87</v>
      </c>
      <c r="AV196" s="13" t="s">
        <v>87</v>
      </c>
      <c r="AW196" s="13" t="s">
        <v>34</v>
      </c>
      <c r="AX196" s="13" t="s">
        <v>77</v>
      </c>
      <c r="AY196" s="249" t="s">
        <v>124</v>
      </c>
    </row>
    <row r="197" s="14" customFormat="1">
      <c r="A197" s="14"/>
      <c r="B197" s="250"/>
      <c r="C197" s="251"/>
      <c r="D197" s="232" t="s">
        <v>137</v>
      </c>
      <c r="E197" s="252" t="s">
        <v>1</v>
      </c>
      <c r="F197" s="253" t="s">
        <v>173</v>
      </c>
      <c r="G197" s="251"/>
      <c r="H197" s="254">
        <v>50.940000000000005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137</v>
      </c>
      <c r="AU197" s="260" t="s">
        <v>87</v>
      </c>
      <c r="AV197" s="14" t="s">
        <v>131</v>
      </c>
      <c r="AW197" s="14" t="s">
        <v>34</v>
      </c>
      <c r="AX197" s="14" t="s">
        <v>85</v>
      </c>
      <c r="AY197" s="260" t="s">
        <v>124</v>
      </c>
    </row>
    <row r="198" s="2" customFormat="1" ht="16.5" customHeight="1">
      <c r="A198" s="39"/>
      <c r="B198" s="40"/>
      <c r="C198" s="219" t="s">
        <v>239</v>
      </c>
      <c r="D198" s="219" t="s">
        <v>126</v>
      </c>
      <c r="E198" s="220" t="s">
        <v>240</v>
      </c>
      <c r="F198" s="221" t="s">
        <v>241</v>
      </c>
      <c r="G198" s="222" t="s">
        <v>242</v>
      </c>
      <c r="H198" s="223">
        <v>91.691999999999993</v>
      </c>
      <c r="I198" s="224"/>
      <c r="J198" s="225">
        <f>ROUND(I198*H198,2)</f>
        <v>0</v>
      </c>
      <c r="K198" s="221" t="s">
        <v>130</v>
      </c>
      <c r="L198" s="45"/>
      <c r="M198" s="226" t="s">
        <v>1</v>
      </c>
      <c r="N198" s="227" t="s">
        <v>42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131</v>
      </c>
      <c r="AT198" s="230" t="s">
        <v>126</v>
      </c>
      <c r="AU198" s="230" t="s">
        <v>87</v>
      </c>
      <c r="AY198" s="18" t="s">
        <v>124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85</v>
      </c>
      <c r="BK198" s="231">
        <f>ROUND(I198*H198,2)</f>
        <v>0</v>
      </c>
      <c r="BL198" s="18" t="s">
        <v>131</v>
      </c>
      <c r="BM198" s="230" t="s">
        <v>243</v>
      </c>
    </row>
    <row r="199" s="2" customFormat="1">
      <c r="A199" s="39"/>
      <c r="B199" s="40"/>
      <c r="C199" s="41"/>
      <c r="D199" s="232" t="s">
        <v>133</v>
      </c>
      <c r="E199" s="41"/>
      <c r="F199" s="233" t="s">
        <v>244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133</v>
      </c>
      <c r="AU199" s="18" t="s">
        <v>87</v>
      </c>
    </row>
    <row r="200" s="2" customFormat="1">
      <c r="A200" s="39"/>
      <c r="B200" s="40"/>
      <c r="C200" s="41"/>
      <c r="D200" s="237" t="s">
        <v>135</v>
      </c>
      <c r="E200" s="41"/>
      <c r="F200" s="238" t="s">
        <v>245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135</v>
      </c>
      <c r="AU200" s="18" t="s">
        <v>87</v>
      </c>
    </row>
    <row r="201" s="13" customFormat="1">
      <c r="A201" s="13"/>
      <c r="B201" s="239"/>
      <c r="C201" s="240"/>
      <c r="D201" s="232" t="s">
        <v>137</v>
      </c>
      <c r="E201" s="241" t="s">
        <v>1</v>
      </c>
      <c r="F201" s="242" t="s">
        <v>246</v>
      </c>
      <c r="G201" s="240"/>
      <c r="H201" s="243">
        <v>91.691999999999993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137</v>
      </c>
      <c r="AU201" s="249" t="s">
        <v>87</v>
      </c>
      <c r="AV201" s="13" t="s">
        <v>87</v>
      </c>
      <c r="AW201" s="13" t="s">
        <v>34</v>
      </c>
      <c r="AX201" s="13" t="s">
        <v>85</v>
      </c>
      <c r="AY201" s="249" t="s">
        <v>124</v>
      </c>
    </row>
    <row r="202" s="2" customFormat="1" ht="16.5" customHeight="1">
      <c r="A202" s="39"/>
      <c r="B202" s="40"/>
      <c r="C202" s="219" t="s">
        <v>247</v>
      </c>
      <c r="D202" s="219" t="s">
        <v>126</v>
      </c>
      <c r="E202" s="220" t="s">
        <v>248</v>
      </c>
      <c r="F202" s="221" t="s">
        <v>249</v>
      </c>
      <c r="G202" s="222" t="s">
        <v>226</v>
      </c>
      <c r="H202" s="223">
        <v>50.939999999999998</v>
      </c>
      <c r="I202" s="224"/>
      <c r="J202" s="225">
        <f>ROUND(I202*H202,2)</f>
        <v>0</v>
      </c>
      <c r="K202" s="221" t="s">
        <v>130</v>
      </c>
      <c r="L202" s="45"/>
      <c r="M202" s="226" t="s">
        <v>1</v>
      </c>
      <c r="N202" s="227" t="s">
        <v>42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131</v>
      </c>
      <c r="AT202" s="230" t="s">
        <v>126</v>
      </c>
      <c r="AU202" s="230" t="s">
        <v>87</v>
      </c>
      <c r="AY202" s="18" t="s">
        <v>124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85</v>
      </c>
      <c r="BK202" s="231">
        <f>ROUND(I202*H202,2)</f>
        <v>0</v>
      </c>
      <c r="BL202" s="18" t="s">
        <v>131</v>
      </c>
      <c r="BM202" s="230" t="s">
        <v>250</v>
      </c>
    </row>
    <row r="203" s="2" customFormat="1">
      <c r="A203" s="39"/>
      <c r="B203" s="40"/>
      <c r="C203" s="41"/>
      <c r="D203" s="232" t="s">
        <v>133</v>
      </c>
      <c r="E203" s="41"/>
      <c r="F203" s="233" t="s">
        <v>251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133</v>
      </c>
      <c r="AU203" s="18" t="s">
        <v>87</v>
      </c>
    </row>
    <row r="204" s="2" customFormat="1">
      <c r="A204" s="39"/>
      <c r="B204" s="40"/>
      <c r="C204" s="41"/>
      <c r="D204" s="237" t="s">
        <v>135</v>
      </c>
      <c r="E204" s="41"/>
      <c r="F204" s="238" t="s">
        <v>252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135</v>
      </c>
      <c r="AU204" s="18" t="s">
        <v>87</v>
      </c>
    </row>
    <row r="205" s="13" customFormat="1">
      <c r="A205" s="13"/>
      <c r="B205" s="239"/>
      <c r="C205" s="240"/>
      <c r="D205" s="232" t="s">
        <v>137</v>
      </c>
      <c r="E205" s="241" t="s">
        <v>1</v>
      </c>
      <c r="F205" s="242" t="s">
        <v>253</v>
      </c>
      <c r="G205" s="240"/>
      <c r="H205" s="243">
        <v>50.939999999999998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137</v>
      </c>
      <c r="AU205" s="249" t="s">
        <v>87</v>
      </c>
      <c r="AV205" s="13" t="s">
        <v>87</v>
      </c>
      <c r="AW205" s="13" t="s">
        <v>34</v>
      </c>
      <c r="AX205" s="13" t="s">
        <v>85</v>
      </c>
      <c r="AY205" s="249" t="s">
        <v>124</v>
      </c>
    </row>
    <row r="206" s="2" customFormat="1" ht="16.5" customHeight="1">
      <c r="A206" s="39"/>
      <c r="B206" s="40"/>
      <c r="C206" s="219" t="s">
        <v>254</v>
      </c>
      <c r="D206" s="219" t="s">
        <v>126</v>
      </c>
      <c r="E206" s="220" t="s">
        <v>255</v>
      </c>
      <c r="F206" s="221" t="s">
        <v>256</v>
      </c>
      <c r="G206" s="222" t="s">
        <v>226</v>
      </c>
      <c r="H206" s="223">
        <v>49.145000000000003</v>
      </c>
      <c r="I206" s="224"/>
      <c r="J206" s="225">
        <f>ROUND(I206*H206,2)</f>
        <v>0</v>
      </c>
      <c r="K206" s="221" t="s">
        <v>130</v>
      </c>
      <c r="L206" s="45"/>
      <c r="M206" s="226" t="s">
        <v>1</v>
      </c>
      <c r="N206" s="227" t="s">
        <v>42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131</v>
      </c>
      <c r="AT206" s="230" t="s">
        <v>126</v>
      </c>
      <c r="AU206" s="230" t="s">
        <v>87</v>
      </c>
      <c r="AY206" s="18" t="s">
        <v>124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85</v>
      </c>
      <c r="BK206" s="231">
        <f>ROUND(I206*H206,2)</f>
        <v>0</v>
      </c>
      <c r="BL206" s="18" t="s">
        <v>131</v>
      </c>
      <c r="BM206" s="230" t="s">
        <v>257</v>
      </c>
    </row>
    <row r="207" s="2" customFormat="1">
      <c r="A207" s="39"/>
      <c r="B207" s="40"/>
      <c r="C207" s="41"/>
      <c r="D207" s="232" t="s">
        <v>133</v>
      </c>
      <c r="E207" s="41"/>
      <c r="F207" s="233" t="s">
        <v>258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133</v>
      </c>
      <c r="AU207" s="18" t="s">
        <v>87</v>
      </c>
    </row>
    <row r="208" s="2" customFormat="1">
      <c r="A208" s="39"/>
      <c r="B208" s="40"/>
      <c r="C208" s="41"/>
      <c r="D208" s="237" t="s">
        <v>135</v>
      </c>
      <c r="E208" s="41"/>
      <c r="F208" s="238" t="s">
        <v>259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135</v>
      </c>
      <c r="AU208" s="18" t="s">
        <v>87</v>
      </c>
    </row>
    <row r="209" s="13" customFormat="1">
      <c r="A209" s="13"/>
      <c r="B209" s="239"/>
      <c r="C209" s="240"/>
      <c r="D209" s="232" t="s">
        <v>137</v>
      </c>
      <c r="E209" s="241" t="s">
        <v>1</v>
      </c>
      <c r="F209" s="242" t="s">
        <v>260</v>
      </c>
      <c r="G209" s="240"/>
      <c r="H209" s="243">
        <v>0.26000000000000001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137</v>
      </c>
      <c r="AU209" s="249" t="s">
        <v>87</v>
      </c>
      <c r="AV209" s="13" t="s">
        <v>87</v>
      </c>
      <c r="AW209" s="13" t="s">
        <v>34</v>
      </c>
      <c r="AX209" s="13" t="s">
        <v>77</v>
      </c>
      <c r="AY209" s="249" t="s">
        <v>124</v>
      </c>
    </row>
    <row r="210" s="13" customFormat="1">
      <c r="A210" s="13"/>
      <c r="B210" s="239"/>
      <c r="C210" s="240"/>
      <c r="D210" s="232" t="s">
        <v>137</v>
      </c>
      <c r="E210" s="241" t="s">
        <v>1</v>
      </c>
      <c r="F210" s="242" t="s">
        <v>261</v>
      </c>
      <c r="G210" s="240"/>
      <c r="H210" s="243">
        <v>21.285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137</v>
      </c>
      <c r="AU210" s="249" t="s">
        <v>87</v>
      </c>
      <c r="AV210" s="13" t="s">
        <v>87</v>
      </c>
      <c r="AW210" s="13" t="s">
        <v>34</v>
      </c>
      <c r="AX210" s="13" t="s">
        <v>77</v>
      </c>
      <c r="AY210" s="249" t="s">
        <v>124</v>
      </c>
    </row>
    <row r="211" s="13" customFormat="1">
      <c r="A211" s="13"/>
      <c r="B211" s="239"/>
      <c r="C211" s="240"/>
      <c r="D211" s="232" t="s">
        <v>137</v>
      </c>
      <c r="E211" s="241" t="s">
        <v>1</v>
      </c>
      <c r="F211" s="242" t="s">
        <v>262</v>
      </c>
      <c r="G211" s="240"/>
      <c r="H211" s="243">
        <v>27.600000000000001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137</v>
      </c>
      <c r="AU211" s="249" t="s">
        <v>87</v>
      </c>
      <c r="AV211" s="13" t="s">
        <v>87</v>
      </c>
      <c r="AW211" s="13" t="s">
        <v>34</v>
      </c>
      <c r="AX211" s="13" t="s">
        <v>77</v>
      </c>
      <c r="AY211" s="249" t="s">
        <v>124</v>
      </c>
    </row>
    <row r="212" s="14" customFormat="1">
      <c r="A212" s="14"/>
      <c r="B212" s="250"/>
      <c r="C212" s="251"/>
      <c r="D212" s="232" t="s">
        <v>137</v>
      </c>
      <c r="E212" s="252" t="s">
        <v>1</v>
      </c>
      <c r="F212" s="253" t="s">
        <v>173</v>
      </c>
      <c r="G212" s="251"/>
      <c r="H212" s="254">
        <v>49.145000000000003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137</v>
      </c>
      <c r="AU212" s="260" t="s">
        <v>87</v>
      </c>
      <c r="AV212" s="14" t="s">
        <v>131</v>
      </c>
      <c r="AW212" s="14" t="s">
        <v>34</v>
      </c>
      <c r="AX212" s="14" t="s">
        <v>85</v>
      </c>
      <c r="AY212" s="260" t="s">
        <v>124</v>
      </c>
    </row>
    <row r="213" s="2" customFormat="1" ht="16.5" customHeight="1">
      <c r="A213" s="39"/>
      <c r="B213" s="40"/>
      <c r="C213" s="261" t="s">
        <v>263</v>
      </c>
      <c r="D213" s="261" t="s">
        <v>264</v>
      </c>
      <c r="E213" s="262" t="s">
        <v>265</v>
      </c>
      <c r="F213" s="263" t="s">
        <v>266</v>
      </c>
      <c r="G213" s="264" t="s">
        <v>242</v>
      </c>
      <c r="H213" s="265">
        <v>43.090000000000003</v>
      </c>
      <c r="I213" s="266"/>
      <c r="J213" s="267">
        <f>ROUND(I213*H213,2)</f>
        <v>0</v>
      </c>
      <c r="K213" s="263" t="s">
        <v>130</v>
      </c>
      <c r="L213" s="268"/>
      <c r="M213" s="269" t="s">
        <v>1</v>
      </c>
      <c r="N213" s="270" t="s">
        <v>42</v>
      </c>
      <c r="O213" s="92"/>
      <c r="P213" s="228">
        <f>O213*H213</f>
        <v>0</v>
      </c>
      <c r="Q213" s="228">
        <v>1</v>
      </c>
      <c r="R213" s="228">
        <f>Q213*H213</f>
        <v>43.090000000000003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181</v>
      </c>
      <c r="AT213" s="230" t="s">
        <v>264</v>
      </c>
      <c r="AU213" s="230" t="s">
        <v>87</v>
      </c>
      <c r="AY213" s="18" t="s">
        <v>124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85</v>
      </c>
      <c r="BK213" s="231">
        <f>ROUND(I213*H213,2)</f>
        <v>0</v>
      </c>
      <c r="BL213" s="18" t="s">
        <v>131</v>
      </c>
      <c r="BM213" s="230" t="s">
        <v>267</v>
      </c>
    </row>
    <row r="214" s="2" customFormat="1">
      <c r="A214" s="39"/>
      <c r="B214" s="40"/>
      <c r="C214" s="41"/>
      <c r="D214" s="232" t="s">
        <v>133</v>
      </c>
      <c r="E214" s="41"/>
      <c r="F214" s="233" t="s">
        <v>266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133</v>
      </c>
      <c r="AU214" s="18" t="s">
        <v>87</v>
      </c>
    </row>
    <row r="215" s="13" customFormat="1">
      <c r="A215" s="13"/>
      <c r="B215" s="239"/>
      <c r="C215" s="240"/>
      <c r="D215" s="232" t="s">
        <v>137</v>
      </c>
      <c r="E215" s="241" t="s">
        <v>1</v>
      </c>
      <c r="F215" s="242" t="s">
        <v>268</v>
      </c>
      <c r="G215" s="240"/>
      <c r="H215" s="243">
        <v>0.52000000000000002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137</v>
      </c>
      <c r="AU215" s="249" t="s">
        <v>87</v>
      </c>
      <c r="AV215" s="13" t="s">
        <v>87</v>
      </c>
      <c r="AW215" s="13" t="s">
        <v>34</v>
      </c>
      <c r="AX215" s="13" t="s">
        <v>77</v>
      </c>
      <c r="AY215" s="249" t="s">
        <v>124</v>
      </c>
    </row>
    <row r="216" s="13" customFormat="1">
      <c r="A216" s="13"/>
      <c r="B216" s="239"/>
      <c r="C216" s="240"/>
      <c r="D216" s="232" t="s">
        <v>137</v>
      </c>
      <c r="E216" s="241" t="s">
        <v>1</v>
      </c>
      <c r="F216" s="242" t="s">
        <v>269</v>
      </c>
      <c r="G216" s="240"/>
      <c r="H216" s="243">
        <v>42.57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137</v>
      </c>
      <c r="AU216" s="249" t="s">
        <v>87</v>
      </c>
      <c r="AV216" s="13" t="s">
        <v>87</v>
      </c>
      <c r="AW216" s="13" t="s">
        <v>34</v>
      </c>
      <c r="AX216" s="13" t="s">
        <v>77</v>
      </c>
      <c r="AY216" s="249" t="s">
        <v>124</v>
      </c>
    </row>
    <row r="217" s="14" customFormat="1">
      <c r="A217" s="14"/>
      <c r="B217" s="250"/>
      <c r="C217" s="251"/>
      <c r="D217" s="232" t="s">
        <v>137</v>
      </c>
      <c r="E217" s="252" t="s">
        <v>1</v>
      </c>
      <c r="F217" s="253" t="s">
        <v>173</v>
      </c>
      <c r="G217" s="251"/>
      <c r="H217" s="254">
        <v>43.090000000000003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137</v>
      </c>
      <c r="AU217" s="260" t="s">
        <v>87</v>
      </c>
      <c r="AV217" s="14" t="s">
        <v>131</v>
      </c>
      <c r="AW217" s="14" t="s">
        <v>34</v>
      </c>
      <c r="AX217" s="14" t="s">
        <v>85</v>
      </c>
      <c r="AY217" s="260" t="s">
        <v>124</v>
      </c>
    </row>
    <row r="218" s="2" customFormat="1" ht="16.5" customHeight="1">
      <c r="A218" s="39"/>
      <c r="B218" s="40"/>
      <c r="C218" s="219" t="s">
        <v>270</v>
      </c>
      <c r="D218" s="219" t="s">
        <v>126</v>
      </c>
      <c r="E218" s="220" t="s">
        <v>271</v>
      </c>
      <c r="F218" s="221" t="s">
        <v>272</v>
      </c>
      <c r="G218" s="222" t="s">
        <v>129</v>
      </c>
      <c r="H218" s="223">
        <v>187</v>
      </c>
      <c r="I218" s="224"/>
      <c r="J218" s="225">
        <f>ROUND(I218*H218,2)</f>
        <v>0</v>
      </c>
      <c r="K218" s="221" t="s">
        <v>130</v>
      </c>
      <c r="L218" s="45"/>
      <c r="M218" s="226" t="s">
        <v>1</v>
      </c>
      <c r="N218" s="227" t="s">
        <v>42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131</v>
      </c>
      <c r="AT218" s="230" t="s">
        <v>126</v>
      </c>
      <c r="AU218" s="230" t="s">
        <v>87</v>
      </c>
      <c r="AY218" s="18" t="s">
        <v>124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85</v>
      </c>
      <c r="BK218" s="231">
        <f>ROUND(I218*H218,2)</f>
        <v>0</v>
      </c>
      <c r="BL218" s="18" t="s">
        <v>131</v>
      </c>
      <c r="BM218" s="230" t="s">
        <v>273</v>
      </c>
    </row>
    <row r="219" s="2" customFormat="1">
      <c r="A219" s="39"/>
      <c r="B219" s="40"/>
      <c r="C219" s="41"/>
      <c r="D219" s="232" t="s">
        <v>133</v>
      </c>
      <c r="E219" s="41"/>
      <c r="F219" s="233" t="s">
        <v>274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133</v>
      </c>
      <c r="AU219" s="18" t="s">
        <v>87</v>
      </c>
    </row>
    <row r="220" s="2" customFormat="1">
      <c r="A220" s="39"/>
      <c r="B220" s="40"/>
      <c r="C220" s="41"/>
      <c r="D220" s="237" t="s">
        <v>135</v>
      </c>
      <c r="E220" s="41"/>
      <c r="F220" s="238" t="s">
        <v>275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135</v>
      </c>
      <c r="AU220" s="18" t="s">
        <v>87</v>
      </c>
    </row>
    <row r="221" s="13" customFormat="1">
      <c r="A221" s="13"/>
      <c r="B221" s="239"/>
      <c r="C221" s="240"/>
      <c r="D221" s="232" t="s">
        <v>137</v>
      </c>
      <c r="E221" s="241" t="s">
        <v>1</v>
      </c>
      <c r="F221" s="242" t="s">
        <v>276</v>
      </c>
      <c r="G221" s="240"/>
      <c r="H221" s="243">
        <v>187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137</v>
      </c>
      <c r="AU221" s="249" t="s">
        <v>87</v>
      </c>
      <c r="AV221" s="13" t="s">
        <v>87</v>
      </c>
      <c r="AW221" s="13" t="s">
        <v>34</v>
      </c>
      <c r="AX221" s="13" t="s">
        <v>85</v>
      </c>
      <c r="AY221" s="249" t="s">
        <v>124</v>
      </c>
    </row>
    <row r="222" s="2" customFormat="1" ht="16.5" customHeight="1">
      <c r="A222" s="39"/>
      <c r="B222" s="40"/>
      <c r="C222" s="219" t="s">
        <v>277</v>
      </c>
      <c r="D222" s="219" t="s">
        <v>126</v>
      </c>
      <c r="E222" s="220" t="s">
        <v>278</v>
      </c>
      <c r="F222" s="221" t="s">
        <v>279</v>
      </c>
      <c r="G222" s="222" t="s">
        <v>129</v>
      </c>
      <c r="H222" s="223">
        <v>570</v>
      </c>
      <c r="I222" s="224"/>
      <c r="J222" s="225">
        <f>ROUND(I222*H222,2)</f>
        <v>0</v>
      </c>
      <c r="K222" s="221" t="s">
        <v>130</v>
      </c>
      <c r="L222" s="45"/>
      <c r="M222" s="226" t="s">
        <v>1</v>
      </c>
      <c r="N222" s="227" t="s">
        <v>42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131</v>
      </c>
      <c r="AT222" s="230" t="s">
        <v>126</v>
      </c>
      <c r="AU222" s="230" t="s">
        <v>87</v>
      </c>
      <c r="AY222" s="18" t="s">
        <v>124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85</v>
      </c>
      <c r="BK222" s="231">
        <f>ROUND(I222*H222,2)</f>
        <v>0</v>
      </c>
      <c r="BL222" s="18" t="s">
        <v>131</v>
      </c>
      <c r="BM222" s="230" t="s">
        <v>280</v>
      </c>
    </row>
    <row r="223" s="2" customFormat="1">
      <c r="A223" s="39"/>
      <c r="B223" s="40"/>
      <c r="C223" s="41"/>
      <c r="D223" s="232" t="s">
        <v>133</v>
      </c>
      <c r="E223" s="41"/>
      <c r="F223" s="233" t="s">
        <v>281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133</v>
      </c>
      <c r="AU223" s="18" t="s">
        <v>87</v>
      </c>
    </row>
    <row r="224" s="2" customFormat="1">
      <c r="A224" s="39"/>
      <c r="B224" s="40"/>
      <c r="C224" s="41"/>
      <c r="D224" s="237" t="s">
        <v>135</v>
      </c>
      <c r="E224" s="41"/>
      <c r="F224" s="238" t="s">
        <v>282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135</v>
      </c>
      <c r="AU224" s="18" t="s">
        <v>87</v>
      </c>
    </row>
    <row r="225" s="13" customFormat="1">
      <c r="A225" s="13"/>
      <c r="B225" s="239"/>
      <c r="C225" s="240"/>
      <c r="D225" s="232" t="s">
        <v>137</v>
      </c>
      <c r="E225" s="241" t="s">
        <v>1</v>
      </c>
      <c r="F225" s="242" t="s">
        <v>283</v>
      </c>
      <c r="G225" s="240"/>
      <c r="H225" s="243">
        <v>570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137</v>
      </c>
      <c r="AU225" s="249" t="s">
        <v>87</v>
      </c>
      <c r="AV225" s="13" t="s">
        <v>87</v>
      </c>
      <c r="AW225" s="13" t="s">
        <v>34</v>
      </c>
      <c r="AX225" s="13" t="s">
        <v>85</v>
      </c>
      <c r="AY225" s="249" t="s">
        <v>124</v>
      </c>
    </row>
    <row r="226" s="2" customFormat="1" ht="16.5" customHeight="1">
      <c r="A226" s="39"/>
      <c r="B226" s="40"/>
      <c r="C226" s="261" t="s">
        <v>7</v>
      </c>
      <c r="D226" s="261" t="s">
        <v>264</v>
      </c>
      <c r="E226" s="262" t="s">
        <v>284</v>
      </c>
      <c r="F226" s="263" t="s">
        <v>285</v>
      </c>
      <c r="G226" s="264" t="s">
        <v>286</v>
      </c>
      <c r="H226" s="265">
        <v>25.649999999999999</v>
      </c>
      <c r="I226" s="266"/>
      <c r="J226" s="267">
        <f>ROUND(I226*H226,2)</f>
        <v>0</v>
      </c>
      <c r="K226" s="263" t="s">
        <v>130</v>
      </c>
      <c r="L226" s="268"/>
      <c r="M226" s="269" t="s">
        <v>1</v>
      </c>
      <c r="N226" s="270" t="s">
        <v>42</v>
      </c>
      <c r="O226" s="92"/>
      <c r="P226" s="228">
        <f>O226*H226</f>
        <v>0</v>
      </c>
      <c r="Q226" s="228">
        <v>0.001</v>
      </c>
      <c r="R226" s="228">
        <f>Q226*H226</f>
        <v>0.025649999999999999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181</v>
      </c>
      <c r="AT226" s="230" t="s">
        <v>264</v>
      </c>
      <c r="AU226" s="230" t="s">
        <v>87</v>
      </c>
      <c r="AY226" s="18" t="s">
        <v>124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85</v>
      </c>
      <c r="BK226" s="231">
        <f>ROUND(I226*H226,2)</f>
        <v>0</v>
      </c>
      <c r="BL226" s="18" t="s">
        <v>131</v>
      </c>
      <c r="BM226" s="230" t="s">
        <v>287</v>
      </c>
    </row>
    <row r="227" s="2" customFormat="1">
      <c r="A227" s="39"/>
      <c r="B227" s="40"/>
      <c r="C227" s="41"/>
      <c r="D227" s="232" t="s">
        <v>133</v>
      </c>
      <c r="E227" s="41"/>
      <c r="F227" s="233" t="s">
        <v>285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133</v>
      </c>
      <c r="AU227" s="18" t="s">
        <v>87</v>
      </c>
    </row>
    <row r="228" s="13" customFormat="1">
      <c r="A228" s="13"/>
      <c r="B228" s="239"/>
      <c r="C228" s="240"/>
      <c r="D228" s="232" t="s">
        <v>137</v>
      </c>
      <c r="E228" s="241" t="s">
        <v>1</v>
      </c>
      <c r="F228" s="242" t="s">
        <v>288</v>
      </c>
      <c r="G228" s="240"/>
      <c r="H228" s="243">
        <v>25.649999999999999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137</v>
      </c>
      <c r="AU228" s="249" t="s">
        <v>87</v>
      </c>
      <c r="AV228" s="13" t="s">
        <v>87</v>
      </c>
      <c r="AW228" s="13" t="s">
        <v>34</v>
      </c>
      <c r="AX228" s="13" t="s">
        <v>85</v>
      </c>
      <c r="AY228" s="249" t="s">
        <v>124</v>
      </c>
    </row>
    <row r="229" s="2" customFormat="1" ht="16.5" customHeight="1">
      <c r="A229" s="39"/>
      <c r="B229" s="40"/>
      <c r="C229" s="261" t="s">
        <v>289</v>
      </c>
      <c r="D229" s="261" t="s">
        <v>264</v>
      </c>
      <c r="E229" s="262" t="s">
        <v>290</v>
      </c>
      <c r="F229" s="263" t="s">
        <v>291</v>
      </c>
      <c r="G229" s="264" t="s">
        <v>242</v>
      </c>
      <c r="H229" s="265">
        <v>33.659999999999997</v>
      </c>
      <c r="I229" s="266"/>
      <c r="J229" s="267">
        <f>ROUND(I229*H229,2)</f>
        <v>0</v>
      </c>
      <c r="K229" s="263" t="s">
        <v>130</v>
      </c>
      <c r="L229" s="268"/>
      <c r="M229" s="269" t="s">
        <v>1</v>
      </c>
      <c r="N229" s="270" t="s">
        <v>42</v>
      </c>
      <c r="O229" s="92"/>
      <c r="P229" s="228">
        <f>O229*H229</f>
        <v>0</v>
      </c>
      <c r="Q229" s="228">
        <v>1</v>
      </c>
      <c r="R229" s="228">
        <f>Q229*H229</f>
        <v>33.659999999999997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181</v>
      </c>
      <c r="AT229" s="230" t="s">
        <v>264</v>
      </c>
      <c r="AU229" s="230" t="s">
        <v>87</v>
      </c>
      <c r="AY229" s="18" t="s">
        <v>124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85</v>
      </c>
      <c r="BK229" s="231">
        <f>ROUND(I229*H229,2)</f>
        <v>0</v>
      </c>
      <c r="BL229" s="18" t="s">
        <v>131</v>
      </c>
      <c r="BM229" s="230" t="s">
        <v>292</v>
      </c>
    </row>
    <row r="230" s="2" customFormat="1">
      <c r="A230" s="39"/>
      <c r="B230" s="40"/>
      <c r="C230" s="41"/>
      <c r="D230" s="232" t="s">
        <v>133</v>
      </c>
      <c r="E230" s="41"/>
      <c r="F230" s="233" t="s">
        <v>291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133</v>
      </c>
      <c r="AU230" s="18" t="s">
        <v>87</v>
      </c>
    </row>
    <row r="231" s="13" customFormat="1">
      <c r="A231" s="13"/>
      <c r="B231" s="239"/>
      <c r="C231" s="240"/>
      <c r="D231" s="232" t="s">
        <v>137</v>
      </c>
      <c r="E231" s="241" t="s">
        <v>1</v>
      </c>
      <c r="F231" s="242" t="s">
        <v>293</v>
      </c>
      <c r="G231" s="240"/>
      <c r="H231" s="243">
        <v>33.659999999999997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137</v>
      </c>
      <c r="AU231" s="249" t="s">
        <v>87</v>
      </c>
      <c r="AV231" s="13" t="s">
        <v>87</v>
      </c>
      <c r="AW231" s="13" t="s">
        <v>34</v>
      </c>
      <c r="AX231" s="13" t="s">
        <v>85</v>
      </c>
      <c r="AY231" s="249" t="s">
        <v>124</v>
      </c>
    </row>
    <row r="232" s="2" customFormat="1" ht="16.5" customHeight="1">
      <c r="A232" s="39"/>
      <c r="B232" s="40"/>
      <c r="C232" s="219" t="s">
        <v>294</v>
      </c>
      <c r="D232" s="219" t="s">
        <v>126</v>
      </c>
      <c r="E232" s="220" t="s">
        <v>295</v>
      </c>
      <c r="F232" s="221" t="s">
        <v>296</v>
      </c>
      <c r="G232" s="222" t="s">
        <v>129</v>
      </c>
      <c r="H232" s="223">
        <v>796</v>
      </c>
      <c r="I232" s="224"/>
      <c r="J232" s="225">
        <f>ROUND(I232*H232,2)</f>
        <v>0</v>
      </c>
      <c r="K232" s="221" t="s">
        <v>130</v>
      </c>
      <c r="L232" s="45"/>
      <c r="M232" s="226" t="s">
        <v>1</v>
      </c>
      <c r="N232" s="227" t="s">
        <v>42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131</v>
      </c>
      <c r="AT232" s="230" t="s">
        <v>126</v>
      </c>
      <c r="AU232" s="230" t="s">
        <v>87</v>
      </c>
      <c r="AY232" s="18" t="s">
        <v>124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85</v>
      </c>
      <c r="BK232" s="231">
        <f>ROUND(I232*H232,2)</f>
        <v>0</v>
      </c>
      <c r="BL232" s="18" t="s">
        <v>131</v>
      </c>
      <c r="BM232" s="230" t="s">
        <v>297</v>
      </c>
    </row>
    <row r="233" s="2" customFormat="1">
      <c r="A233" s="39"/>
      <c r="B233" s="40"/>
      <c r="C233" s="41"/>
      <c r="D233" s="232" t="s">
        <v>133</v>
      </c>
      <c r="E233" s="41"/>
      <c r="F233" s="233" t="s">
        <v>298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133</v>
      </c>
      <c r="AU233" s="18" t="s">
        <v>87</v>
      </c>
    </row>
    <row r="234" s="2" customFormat="1">
      <c r="A234" s="39"/>
      <c r="B234" s="40"/>
      <c r="C234" s="41"/>
      <c r="D234" s="237" t="s">
        <v>135</v>
      </c>
      <c r="E234" s="41"/>
      <c r="F234" s="238" t="s">
        <v>299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135</v>
      </c>
      <c r="AU234" s="18" t="s">
        <v>87</v>
      </c>
    </row>
    <row r="235" s="13" customFormat="1">
      <c r="A235" s="13"/>
      <c r="B235" s="239"/>
      <c r="C235" s="240"/>
      <c r="D235" s="232" t="s">
        <v>137</v>
      </c>
      <c r="E235" s="241" t="s">
        <v>1</v>
      </c>
      <c r="F235" s="242" t="s">
        <v>300</v>
      </c>
      <c r="G235" s="240"/>
      <c r="H235" s="243">
        <v>796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137</v>
      </c>
      <c r="AU235" s="249" t="s">
        <v>87</v>
      </c>
      <c r="AV235" s="13" t="s">
        <v>87</v>
      </c>
      <c r="AW235" s="13" t="s">
        <v>34</v>
      </c>
      <c r="AX235" s="13" t="s">
        <v>85</v>
      </c>
      <c r="AY235" s="249" t="s">
        <v>124</v>
      </c>
    </row>
    <row r="236" s="12" customFormat="1" ht="22.8" customHeight="1">
      <c r="A236" s="12"/>
      <c r="B236" s="203"/>
      <c r="C236" s="204"/>
      <c r="D236" s="205" t="s">
        <v>76</v>
      </c>
      <c r="E236" s="217" t="s">
        <v>158</v>
      </c>
      <c r="F236" s="217" t="s">
        <v>301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SUM(P237:P266)</f>
        <v>0</v>
      </c>
      <c r="Q236" s="211"/>
      <c r="R236" s="212">
        <f>SUM(R237:R266)</f>
        <v>171.42826000000002</v>
      </c>
      <c r="S236" s="211"/>
      <c r="T236" s="213">
        <f>SUM(T237:T266)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85</v>
      </c>
      <c r="AT236" s="215" t="s">
        <v>76</v>
      </c>
      <c r="AU236" s="215" t="s">
        <v>85</v>
      </c>
      <c r="AY236" s="214" t="s">
        <v>124</v>
      </c>
      <c r="BK236" s="216">
        <f>SUM(BK237:BK266)</f>
        <v>0</v>
      </c>
    </row>
    <row r="237" s="2" customFormat="1" ht="16.5" customHeight="1">
      <c r="A237" s="39"/>
      <c r="B237" s="40"/>
      <c r="C237" s="219" t="s">
        <v>302</v>
      </c>
      <c r="D237" s="219" t="s">
        <v>126</v>
      </c>
      <c r="E237" s="220" t="s">
        <v>303</v>
      </c>
      <c r="F237" s="221" t="s">
        <v>304</v>
      </c>
      <c r="G237" s="222" t="s">
        <v>129</v>
      </c>
      <c r="H237" s="223">
        <v>939</v>
      </c>
      <c r="I237" s="224"/>
      <c r="J237" s="225">
        <f>ROUND(I237*H237,2)</f>
        <v>0</v>
      </c>
      <c r="K237" s="221" t="s">
        <v>130</v>
      </c>
      <c r="L237" s="45"/>
      <c r="M237" s="226" t="s">
        <v>1</v>
      </c>
      <c r="N237" s="227" t="s">
        <v>42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131</v>
      </c>
      <c r="AT237" s="230" t="s">
        <v>126</v>
      </c>
      <c r="AU237" s="230" t="s">
        <v>87</v>
      </c>
      <c r="AY237" s="18" t="s">
        <v>124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85</v>
      </c>
      <c r="BK237" s="231">
        <f>ROUND(I237*H237,2)</f>
        <v>0</v>
      </c>
      <c r="BL237" s="18" t="s">
        <v>131</v>
      </c>
      <c r="BM237" s="230" t="s">
        <v>305</v>
      </c>
    </row>
    <row r="238" s="2" customFormat="1">
      <c r="A238" s="39"/>
      <c r="B238" s="40"/>
      <c r="C238" s="41"/>
      <c r="D238" s="232" t="s">
        <v>133</v>
      </c>
      <c r="E238" s="41"/>
      <c r="F238" s="233" t="s">
        <v>306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133</v>
      </c>
      <c r="AU238" s="18" t="s">
        <v>87</v>
      </c>
    </row>
    <row r="239" s="2" customFormat="1">
      <c r="A239" s="39"/>
      <c r="B239" s="40"/>
      <c r="C239" s="41"/>
      <c r="D239" s="237" t="s">
        <v>135</v>
      </c>
      <c r="E239" s="41"/>
      <c r="F239" s="238" t="s">
        <v>307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135</v>
      </c>
      <c r="AU239" s="18" t="s">
        <v>87</v>
      </c>
    </row>
    <row r="240" s="13" customFormat="1">
      <c r="A240" s="13"/>
      <c r="B240" s="239"/>
      <c r="C240" s="240"/>
      <c r="D240" s="232" t="s">
        <v>137</v>
      </c>
      <c r="E240" s="241" t="s">
        <v>1</v>
      </c>
      <c r="F240" s="242" t="s">
        <v>308</v>
      </c>
      <c r="G240" s="240"/>
      <c r="H240" s="243">
        <v>335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137</v>
      </c>
      <c r="AU240" s="249" t="s">
        <v>87</v>
      </c>
      <c r="AV240" s="13" t="s">
        <v>87</v>
      </c>
      <c r="AW240" s="13" t="s">
        <v>34</v>
      </c>
      <c r="AX240" s="13" t="s">
        <v>77</v>
      </c>
      <c r="AY240" s="249" t="s">
        <v>124</v>
      </c>
    </row>
    <row r="241" s="13" customFormat="1">
      <c r="A241" s="13"/>
      <c r="B241" s="239"/>
      <c r="C241" s="240"/>
      <c r="D241" s="232" t="s">
        <v>137</v>
      </c>
      <c r="E241" s="241" t="s">
        <v>1</v>
      </c>
      <c r="F241" s="242" t="s">
        <v>309</v>
      </c>
      <c r="G241" s="240"/>
      <c r="H241" s="243">
        <v>604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137</v>
      </c>
      <c r="AU241" s="249" t="s">
        <v>87</v>
      </c>
      <c r="AV241" s="13" t="s">
        <v>87</v>
      </c>
      <c r="AW241" s="13" t="s">
        <v>34</v>
      </c>
      <c r="AX241" s="13" t="s">
        <v>77</v>
      </c>
      <c r="AY241" s="249" t="s">
        <v>124</v>
      </c>
    </row>
    <row r="242" s="14" customFormat="1">
      <c r="A242" s="14"/>
      <c r="B242" s="250"/>
      <c r="C242" s="251"/>
      <c r="D242" s="232" t="s">
        <v>137</v>
      </c>
      <c r="E242" s="252" t="s">
        <v>1</v>
      </c>
      <c r="F242" s="253" t="s">
        <v>173</v>
      </c>
      <c r="G242" s="251"/>
      <c r="H242" s="254">
        <v>939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0" t="s">
        <v>137</v>
      </c>
      <c r="AU242" s="260" t="s">
        <v>87</v>
      </c>
      <c r="AV242" s="14" t="s">
        <v>131</v>
      </c>
      <c r="AW242" s="14" t="s">
        <v>34</v>
      </c>
      <c r="AX242" s="14" t="s">
        <v>85</v>
      </c>
      <c r="AY242" s="260" t="s">
        <v>124</v>
      </c>
    </row>
    <row r="243" s="2" customFormat="1" ht="16.5" customHeight="1">
      <c r="A243" s="39"/>
      <c r="B243" s="40"/>
      <c r="C243" s="219" t="s">
        <v>310</v>
      </c>
      <c r="D243" s="219" t="s">
        <v>126</v>
      </c>
      <c r="E243" s="220" t="s">
        <v>311</v>
      </c>
      <c r="F243" s="221" t="s">
        <v>312</v>
      </c>
      <c r="G243" s="222" t="s">
        <v>129</v>
      </c>
      <c r="H243" s="223">
        <v>2</v>
      </c>
      <c r="I243" s="224"/>
      <c r="J243" s="225">
        <f>ROUND(I243*H243,2)</f>
        <v>0</v>
      </c>
      <c r="K243" s="221" t="s">
        <v>130</v>
      </c>
      <c r="L243" s="45"/>
      <c r="M243" s="226" t="s">
        <v>1</v>
      </c>
      <c r="N243" s="227" t="s">
        <v>42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131</v>
      </c>
      <c r="AT243" s="230" t="s">
        <v>126</v>
      </c>
      <c r="AU243" s="230" t="s">
        <v>87</v>
      </c>
      <c r="AY243" s="18" t="s">
        <v>124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85</v>
      </c>
      <c r="BK243" s="231">
        <f>ROUND(I243*H243,2)</f>
        <v>0</v>
      </c>
      <c r="BL243" s="18" t="s">
        <v>131</v>
      </c>
      <c r="BM243" s="230" t="s">
        <v>313</v>
      </c>
    </row>
    <row r="244" s="2" customFormat="1">
      <c r="A244" s="39"/>
      <c r="B244" s="40"/>
      <c r="C244" s="41"/>
      <c r="D244" s="232" t="s">
        <v>133</v>
      </c>
      <c r="E244" s="41"/>
      <c r="F244" s="233" t="s">
        <v>314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133</v>
      </c>
      <c r="AU244" s="18" t="s">
        <v>87</v>
      </c>
    </row>
    <row r="245" s="2" customFormat="1">
      <c r="A245" s="39"/>
      <c r="B245" s="40"/>
      <c r="C245" s="41"/>
      <c r="D245" s="237" t="s">
        <v>135</v>
      </c>
      <c r="E245" s="41"/>
      <c r="F245" s="238" t="s">
        <v>315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135</v>
      </c>
      <c r="AU245" s="18" t="s">
        <v>87</v>
      </c>
    </row>
    <row r="246" s="13" customFormat="1">
      <c r="A246" s="13"/>
      <c r="B246" s="239"/>
      <c r="C246" s="240"/>
      <c r="D246" s="232" t="s">
        <v>137</v>
      </c>
      <c r="E246" s="241" t="s">
        <v>1</v>
      </c>
      <c r="F246" s="242" t="s">
        <v>316</v>
      </c>
      <c r="G246" s="240"/>
      <c r="H246" s="243">
        <v>2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137</v>
      </c>
      <c r="AU246" s="249" t="s">
        <v>87</v>
      </c>
      <c r="AV246" s="13" t="s">
        <v>87</v>
      </c>
      <c r="AW246" s="13" t="s">
        <v>34</v>
      </c>
      <c r="AX246" s="13" t="s">
        <v>85</v>
      </c>
      <c r="AY246" s="249" t="s">
        <v>124</v>
      </c>
    </row>
    <row r="247" s="2" customFormat="1" ht="16.5" customHeight="1">
      <c r="A247" s="39"/>
      <c r="B247" s="40"/>
      <c r="C247" s="219" t="s">
        <v>317</v>
      </c>
      <c r="D247" s="219" t="s">
        <v>126</v>
      </c>
      <c r="E247" s="220" t="s">
        <v>318</v>
      </c>
      <c r="F247" s="221" t="s">
        <v>319</v>
      </c>
      <c r="G247" s="222" t="s">
        <v>129</v>
      </c>
      <c r="H247" s="223">
        <v>2</v>
      </c>
      <c r="I247" s="224"/>
      <c r="J247" s="225">
        <f>ROUND(I247*H247,2)</f>
        <v>0</v>
      </c>
      <c r="K247" s="221" t="s">
        <v>130</v>
      </c>
      <c r="L247" s="45"/>
      <c r="M247" s="226" t="s">
        <v>1</v>
      </c>
      <c r="N247" s="227" t="s">
        <v>42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131</v>
      </c>
      <c r="AT247" s="230" t="s">
        <v>126</v>
      </c>
      <c r="AU247" s="230" t="s">
        <v>87</v>
      </c>
      <c r="AY247" s="18" t="s">
        <v>124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85</v>
      </c>
      <c r="BK247" s="231">
        <f>ROUND(I247*H247,2)</f>
        <v>0</v>
      </c>
      <c r="BL247" s="18" t="s">
        <v>131</v>
      </c>
      <c r="BM247" s="230" t="s">
        <v>320</v>
      </c>
    </row>
    <row r="248" s="2" customFormat="1">
      <c r="A248" s="39"/>
      <c r="B248" s="40"/>
      <c r="C248" s="41"/>
      <c r="D248" s="232" t="s">
        <v>133</v>
      </c>
      <c r="E248" s="41"/>
      <c r="F248" s="233" t="s">
        <v>321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133</v>
      </c>
      <c r="AU248" s="18" t="s">
        <v>87</v>
      </c>
    </row>
    <row r="249" s="2" customFormat="1">
      <c r="A249" s="39"/>
      <c r="B249" s="40"/>
      <c r="C249" s="41"/>
      <c r="D249" s="237" t="s">
        <v>135</v>
      </c>
      <c r="E249" s="41"/>
      <c r="F249" s="238" t="s">
        <v>322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135</v>
      </c>
      <c r="AU249" s="18" t="s">
        <v>87</v>
      </c>
    </row>
    <row r="250" s="13" customFormat="1">
      <c r="A250" s="13"/>
      <c r="B250" s="239"/>
      <c r="C250" s="240"/>
      <c r="D250" s="232" t="s">
        <v>137</v>
      </c>
      <c r="E250" s="241" t="s">
        <v>1</v>
      </c>
      <c r="F250" s="242" t="s">
        <v>323</v>
      </c>
      <c r="G250" s="240"/>
      <c r="H250" s="243">
        <v>2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137</v>
      </c>
      <c r="AU250" s="249" t="s">
        <v>87</v>
      </c>
      <c r="AV250" s="13" t="s">
        <v>87</v>
      </c>
      <c r="AW250" s="13" t="s">
        <v>34</v>
      </c>
      <c r="AX250" s="13" t="s">
        <v>85</v>
      </c>
      <c r="AY250" s="249" t="s">
        <v>124</v>
      </c>
    </row>
    <row r="251" s="2" customFormat="1" ht="16.5" customHeight="1">
      <c r="A251" s="39"/>
      <c r="B251" s="40"/>
      <c r="C251" s="219" t="s">
        <v>324</v>
      </c>
      <c r="D251" s="219" t="s">
        <v>126</v>
      </c>
      <c r="E251" s="220" t="s">
        <v>325</v>
      </c>
      <c r="F251" s="221" t="s">
        <v>326</v>
      </c>
      <c r="G251" s="222" t="s">
        <v>129</v>
      </c>
      <c r="H251" s="223">
        <v>2</v>
      </c>
      <c r="I251" s="224"/>
      <c r="J251" s="225">
        <f>ROUND(I251*H251,2)</f>
        <v>0</v>
      </c>
      <c r="K251" s="221" t="s">
        <v>130</v>
      </c>
      <c r="L251" s="45"/>
      <c r="M251" s="226" t="s">
        <v>1</v>
      </c>
      <c r="N251" s="227" t="s">
        <v>42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131</v>
      </c>
      <c r="AT251" s="230" t="s">
        <v>126</v>
      </c>
      <c r="AU251" s="230" t="s">
        <v>87</v>
      </c>
      <c r="AY251" s="18" t="s">
        <v>124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85</v>
      </c>
      <c r="BK251" s="231">
        <f>ROUND(I251*H251,2)</f>
        <v>0</v>
      </c>
      <c r="BL251" s="18" t="s">
        <v>131</v>
      </c>
      <c r="BM251" s="230" t="s">
        <v>327</v>
      </c>
    </row>
    <row r="252" s="2" customFormat="1">
      <c r="A252" s="39"/>
      <c r="B252" s="40"/>
      <c r="C252" s="41"/>
      <c r="D252" s="232" t="s">
        <v>133</v>
      </c>
      <c r="E252" s="41"/>
      <c r="F252" s="233" t="s">
        <v>328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133</v>
      </c>
      <c r="AU252" s="18" t="s">
        <v>87</v>
      </c>
    </row>
    <row r="253" s="2" customFormat="1">
      <c r="A253" s="39"/>
      <c r="B253" s="40"/>
      <c r="C253" s="41"/>
      <c r="D253" s="237" t="s">
        <v>135</v>
      </c>
      <c r="E253" s="41"/>
      <c r="F253" s="238" t="s">
        <v>329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135</v>
      </c>
      <c r="AU253" s="18" t="s">
        <v>87</v>
      </c>
    </row>
    <row r="254" s="13" customFormat="1">
      <c r="A254" s="13"/>
      <c r="B254" s="239"/>
      <c r="C254" s="240"/>
      <c r="D254" s="232" t="s">
        <v>137</v>
      </c>
      <c r="E254" s="241" t="s">
        <v>1</v>
      </c>
      <c r="F254" s="242" t="s">
        <v>330</v>
      </c>
      <c r="G254" s="240"/>
      <c r="H254" s="243">
        <v>2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137</v>
      </c>
      <c r="AU254" s="249" t="s">
        <v>87</v>
      </c>
      <c r="AV254" s="13" t="s">
        <v>87</v>
      </c>
      <c r="AW254" s="13" t="s">
        <v>34</v>
      </c>
      <c r="AX254" s="13" t="s">
        <v>85</v>
      </c>
      <c r="AY254" s="249" t="s">
        <v>124</v>
      </c>
    </row>
    <row r="255" s="2" customFormat="1" ht="16.5" customHeight="1">
      <c r="A255" s="39"/>
      <c r="B255" s="40"/>
      <c r="C255" s="219" t="s">
        <v>331</v>
      </c>
      <c r="D255" s="219" t="s">
        <v>126</v>
      </c>
      <c r="E255" s="220" t="s">
        <v>332</v>
      </c>
      <c r="F255" s="221" t="s">
        <v>333</v>
      </c>
      <c r="G255" s="222" t="s">
        <v>129</v>
      </c>
      <c r="H255" s="223">
        <v>638</v>
      </c>
      <c r="I255" s="224"/>
      <c r="J255" s="225">
        <f>ROUND(I255*H255,2)</f>
        <v>0</v>
      </c>
      <c r="K255" s="221" t="s">
        <v>130</v>
      </c>
      <c r="L255" s="45"/>
      <c r="M255" s="226" t="s">
        <v>1</v>
      </c>
      <c r="N255" s="227" t="s">
        <v>42</v>
      </c>
      <c r="O255" s="92"/>
      <c r="P255" s="228">
        <f>O255*H255</f>
        <v>0</v>
      </c>
      <c r="Q255" s="228">
        <v>0.090620000000000006</v>
      </c>
      <c r="R255" s="228">
        <f>Q255*H255</f>
        <v>57.815560000000005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131</v>
      </c>
      <c r="AT255" s="230" t="s">
        <v>126</v>
      </c>
      <c r="AU255" s="230" t="s">
        <v>87</v>
      </c>
      <c r="AY255" s="18" t="s">
        <v>124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85</v>
      </c>
      <c r="BK255" s="231">
        <f>ROUND(I255*H255,2)</f>
        <v>0</v>
      </c>
      <c r="BL255" s="18" t="s">
        <v>131</v>
      </c>
      <c r="BM255" s="230" t="s">
        <v>334</v>
      </c>
    </row>
    <row r="256" s="2" customFormat="1">
      <c r="A256" s="39"/>
      <c r="B256" s="40"/>
      <c r="C256" s="41"/>
      <c r="D256" s="232" t="s">
        <v>133</v>
      </c>
      <c r="E256" s="41"/>
      <c r="F256" s="233" t="s">
        <v>335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133</v>
      </c>
      <c r="AU256" s="18" t="s">
        <v>87</v>
      </c>
    </row>
    <row r="257" s="2" customFormat="1">
      <c r="A257" s="39"/>
      <c r="B257" s="40"/>
      <c r="C257" s="41"/>
      <c r="D257" s="237" t="s">
        <v>135</v>
      </c>
      <c r="E257" s="41"/>
      <c r="F257" s="238" t="s">
        <v>336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135</v>
      </c>
      <c r="AU257" s="18" t="s">
        <v>87</v>
      </c>
    </row>
    <row r="258" s="13" customFormat="1">
      <c r="A258" s="13"/>
      <c r="B258" s="239"/>
      <c r="C258" s="240"/>
      <c r="D258" s="232" t="s">
        <v>137</v>
      </c>
      <c r="E258" s="241" t="s">
        <v>1</v>
      </c>
      <c r="F258" s="242" t="s">
        <v>337</v>
      </c>
      <c r="G258" s="240"/>
      <c r="H258" s="243">
        <v>633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137</v>
      </c>
      <c r="AU258" s="249" t="s">
        <v>87</v>
      </c>
      <c r="AV258" s="13" t="s">
        <v>87</v>
      </c>
      <c r="AW258" s="13" t="s">
        <v>34</v>
      </c>
      <c r="AX258" s="13" t="s">
        <v>77</v>
      </c>
      <c r="AY258" s="249" t="s">
        <v>124</v>
      </c>
    </row>
    <row r="259" s="13" customFormat="1">
      <c r="A259" s="13"/>
      <c r="B259" s="239"/>
      <c r="C259" s="240"/>
      <c r="D259" s="232" t="s">
        <v>137</v>
      </c>
      <c r="E259" s="241" t="s">
        <v>1</v>
      </c>
      <c r="F259" s="242" t="s">
        <v>338</v>
      </c>
      <c r="G259" s="240"/>
      <c r="H259" s="243">
        <v>5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137</v>
      </c>
      <c r="AU259" s="249" t="s">
        <v>87</v>
      </c>
      <c r="AV259" s="13" t="s">
        <v>87</v>
      </c>
      <c r="AW259" s="13" t="s">
        <v>34</v>
      </c>
      <c r="AX259" s="13" t="s">
        <v>77</v>
      </c>
      <c r="AY259" s="249" t="s">
        <v>124</v>
      </c>
    </row>
    <row r="260" s="14" customFormat="1">
      <c r="A260" s="14"/>
      <c r="B260" s="250"/>
      <c r="C260" s="251"/>
      <c r="D260" s="232" t="s">
        <v>137</v>
      </c>
      <c r="E260" s="252" t="s">
        <v>1</v>
      </c>
      <c r="F260" s="253" t="s">
        <v>173</v>
      </c>
      <c r="G260" s="251"/>
      <c r="H260" s="254">
        <v>638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0" t="s">
        <v>137</v>
      </c>
      <c r="AU260" s="260" t="s">
        <v>87</v>
      </c>
      <c r="AV260" s="14" t="s">
        <v>131</v>
      </c>
      <c r="AW260" s="14" t="s">
        <v>34</v>
      </c>
      <c r="AX260" s="14" t="s">
        <v>85</v>
      </c>
      <c r="AY260" s="260" t="s">
        <v>124</v>
      </c>
    </row>
    <row r="261" s="2" customFormat="1" ht="16.5" customHeight="1">
      <c r="A261" s="39"/>
      <c r="B261" s="40"/>
      <c r="C261" s="261" t="s">
        <v>339</v>
      </c>
      <c r="D261" s="261" t="s">
        <v>264</v>
      </c>
      <c r="E261" s="262" t="s">
        <v>340</v>
      </c>
      <c r="F261" s="263" t="s">
        <v>341</v>
      </c>
      <c r="G261" s="264" t="s">
        <v>129</v>
      </c>
      <c r="H261" s="265">
        <v>622.20000000000005</v>
      </c>
      <c r="I261" s="266"/>
      <c r="J261" s="267">
        <f>ROUND(I261*H261,2)</f>
        <v>0</v>
      </c>
      <c r="K261" s="263" t="s">
        <v>130</v>
      </c>
      <c r="L261" s="268"/>
      <c r="M261" s="269" t="s">
        <v>1</v>
      </c>
      <c r="N261" s="270" t="s">
        <v>42</v>
      </c>
      <c r="O261" s="92"/>
      <c r="P261" s="228">
        <f>O261*H261</f>
        <v>0</v>
      </c>
      <c r="Q261" s="228">
        <v>0.17599999999999999</v>
      </c>
      <c r="R261" s="228">
        <f>Q261*H261</f>
        <v>109.5072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181</v>
      </c>
      <c r="AT261" s="230" t="s">
        <v>264</v>
      </c>
      <c r="AU261" s="230" t="s">
        <v>87</v>
      </c>
      <c r="AY261" s="18" t="s">
        <v>124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85</v>
      </c>
      <c r="BK261" s="231">
        <f>ROUND(I261*H261,2)</f>
        <v>0</v>
      </c>
      <c r="BL261" s="18" t="s">
        <v>131</v>
      </c>
      <c r="BM261" s="230" t="s">
        <v>342</v>
      </c>
    </row>
    <row r="262" s="2" customFormat="1">
      <c r="A262" s="39"/>
      <c r="B262" s="40"/>
      <c r="C262" s="41"/>
      <c r="D262" s="232" t="s">
        <v>133</v>
      </c>
      <c r="E262" s="41"/>
      <c r="F262" s="233" t="s">
        <v>341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133</v>
      </c>
      <c r="AU262" s="18" t="s">
        <v>87</v>
      </c>
    </row>
    <row r="263" s="13" customFormat="1">
      <c r="A263" s="13"/>
      <c r="B263" s="239"/>
      <c r="C263" s="240"/>
      <c r="D263" s="232" t="s">
        <v>137</v>
      </c>
      <c r="E263" s="241" t="s">
        <v>1</v>
      </c>
      <c r="F263" s="242" t="s">
        <v>343</v>
      </c>
      <c r="G263" s="240"/>
      <c r="H263" s="243">
        <v>622.20000000000005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137</v>
      </c>
      <c r="AU263" s="249" t="s">
        <v>87</v>
      </c>
      <c r="AV263" s="13" t="s">
        <v>87</v>
      </c>
      <c r="AW263" s="13" t="s">
        <v>34</v>
      </c>
      <c r="AX263" s="13" t="s">
        <v>85</v>
      </c>
      <c r="AY263" s="249" t="s">
        <v>124</v>
      </c>
    </row>
    <row r="264" s="2" customFormat="1" ht="16.5" customHeight="1">
      <c r="A264" s="39"/>
      <c r="B264" s="40"/>
      <c r="C264" s="261" t="s">
        <v>344</v>
      </c>
      <c r="D264" s="261" t="s">
        <v>264</v>
      </c>
      <c r="E264" s="262" t="s">
        <v>345</v>
      </c>
      <c r="F264" s="263" t="s">
        <v>346</v>
      </c>
      <c r="G264" s="264" t="s">
        <v>129</v>
      </c>
      <c r="H264" s="265">
        <v>23.460000000000001</v>
      </c>
      <c r="I264" s="266"/>
      <c r="J264" s="267">
        <f>ROUND(I264*H264,2)</f>
        <v>0</v>
      </c>
      <c r="K264" s="263" t="s">
        <v>130</v>
      </c>
      <c r="L264" s="268"/>
      <c r="M264" s="269" t="s">
        <v>1</v>
      </c>
      <c r="N264" s="270" t="s">
        <v>42</v>
      </c>
      <c r="O264" s="92"/>
      <c r="P264" s="228">
        <f>O264*H264</f>
        <v>0</v>
      </c>
      <c r="Q264" s="228">
        <v>0.17499999999999999</v>
      </c>
      <c r="R264" s="228">
        <f>Q264*H264</f>
        <v>4.1055000000000001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181</v>
      </c>
      <c r="AT264" s="230" t="s">
        <v>264</v>
      </c>
      <c r="AU264" s="230" t="s">
        <v>87</v>
      </c>
      <c r="AY264" s="18" t="s">
        <v>124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85</v>
      </c>
      <c r="BK264" s="231">
        <f>ROUND(I264*H264,2)</f>
        <v>0</v>
      </c>
      <c r="BL264" s="18" t="s">
        <v>131</v>
      </c>
      <c r="BM264" s="230" t="s">
        <v>347</v>
      </c>
    </row>
    <row r="265" s="2" customFormat="1">
      <c r="A265" s="39"/>
      <c r="B265" s="40"/>
      <c r="C265" s="41"/>
      <c r="D265" s="232" t="s">
        <v>133</v>
      </c>
      <c r="E265" s="41"/>
      <c r="F265" s="233" t="s">
        <v>346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133</v>
      </c>
      <c r="AU265" s="18" t="s">
        <v>87</v>
      </c>
    </row>
    <row r="266" s="13" customFormat="1">
      <c r="A266" s="13"/>
      <c r="B266" s="239"/>
      <c r="C266" s="240"/>
      <c r="D266" s="232" t="s">
        <v>137</v>
      </c>
      <c r="E266" s="241" t="s">
        <v>1</v>
      </c>
      <c r="F266" s="242" t="s">
        <v>348</v>
      </c>
      <c r="G266" s="240"/>
      <c r="H266" s="243">
        <v>23.460000000000001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137</v>
      </c>
      <c r="AU266" s="249" t="s">
        <v>87</v>
      </c>
      <c r="AV266" s="13" t="s">
        <v>87</v>
      </c>
      <c r="AW266" s="13" t="s">
        <v>34</v>
      </c>
      <c r="AX266" s="13" t="s">
        <v>85</v>
      </c>
      <c r="AY266" s="249" t="s">
        <v>124</v>
      </c>
    </row>
    <row r="267" s="12" customFormat="1" ht="22.8" customHeight="1">
      <c r="A267" s="12"/>
      <c r="B267" s="203"/>
      <c r="C267" s="204"/>
      <c r="D267" s="205" t="s">
        <v>76</v>
      </c>
      <c r="E267" s="217" t="s">
        <v>165</v>
      </c>
      <c r="F267" s="217" t="s">
        <v>349</v>
      </c>
      <c r="G267" s="204"/>
      <c r="H267" s="204"/>
      <c r="I267" s="207"/>
      <c r="J267" s="218">
        <f>BK267</f>
        <v>0</v>
      </c>
      <c r="K267" s="204"/>
      <c r="L267" s="209"/>
      <c r="M267" s="210"/>
      <c r="N267" s="211"/>
      <c r="O267" s="211"/>
      <c r="P267" s="212">
        <f>SUM(P268:P271)</f>
        <v>0</v>
      </c>
      <c r="Q267" s="211"/>
      <c r="R267" s="212">
        <f>SUM(R268:R271)</f>
        <v>10.8383</v>
      </c>
      <c r="S267" s="211"/>
      <c r="T267" s="213">
        <f>SUM(T268:T271)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4" t="s">
        <v>85</v>
      </c>
      <c r="AT267" s="215" t="s">
        <v>76</v>
      </c>
      <c r="AU267" s="215" t="s">
        <v>85</v>
      </c>
      <c r="AY267" s="214" t="s">
        <v>124</v>
      </c>
      <c r="BK267" s="216">
        <f>SUM(BK268:BK271)</f>
        <v>0</v>
      </c>
    </row>
    <row r="268" s="2" customFormat="1" ht="16.5" customHeight="1">
      <c r="A268" s="39"/>
      <c r="B268" s="40"/>
      <c r="C268" s="219" t="s">
        <v>350</v>
      </c>
      <c r="D268" s="219" t="s">
        <v>126</v>
      </c>
      <c r="E268" s="220" t="s">
        <v>351</v>
      </c>
      <c r="F268" s="221" t="s">
        <v>352</v>
      </c>
      <c r="G268" s="222" t="s">
        <v>129</v>
      </c>
      <c r="H268" s="223">
        <v>59</v>
      </c>
      <c r="I268" s="224"/>
      <c r="J268" s="225">
        <f>ROUND(I268*H268,2)</f>
        <v>0</v>
      </c>
      <c r="K268" s="221" t="s">
        <v>130</v>
      </c>
      <c r="L268" s="45"/>
      <c r="M268" s="226" t="s">
        <v>1</v>
      </c>
      <c r="N268" s="227" t="s">
        <v>42</v>
      </c>
      <c r="O268" s="92"/>
      <c r="P268" s="228">
        <f>O268*H268</f>
        <v>0</v>
      </c>
      <c r="Q268" s="228">
        <v>0.1837</v>
      </c>
      <c r="R268" s="228">
        <f>Q268*H268</f>
        <v>10.8383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131</v>
      </c>
      <c r="AT268" s="230" t="s">
        <v>126</v>
      </c>
      <c r="AU268" s="230" t="s">
        <v>87</v>
      </c>
      <c r="AY268" s="18" t="s">
        <v>124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85</v>
      </c>
      <c r="BK268" s="231">
        <f>ROUND(I268*H268,2)</f>
        <v>0</v>
      </c>
      <c r="BL268" s="18" t="s">
        <v>131</v>
      </c>
      <c r="BM268" s="230" t="s">
        <v>353</v>
      </c>
    </row>
    <row r="269" s="2" customFormat="1">
      <c r="A269" s="39"/>
      <c r="B269" s="40"/>
      <c r="C269" s="41"/>
      <c r="D269" s="232" t="s">
        <v>133</v>
      </c>
      <c r="E269" s="41"/>
      <c r="F269" s="233" t="s">
        <v>354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133</v>
      </c>
      <c r="AU269" s="18" t="s">
        <v>87</v>
      </c>
    </row>
    <row r="270" s="2" customFormat="1">
      <c r="A270" s="39"/>
      <c r="B270" s="40"/>
      <c r="C270" s="41"/>
      <c r="D270" s="237" t="s">
        <v>135</v>
      </c>
      <c r="E270" s="41"/>
      <c r="F270" s="238" t="s">
        <v>355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135</v>
      </c>
      <c r="AU270" s="18" t="s">
        <v>87</v>
      </c>
    </row>
    <row r="271" s="13" customFormat="1">
      <c r="A271" s="13"/>
      <c r="B271" s="239"/>
      <c r="C271" s="240"/>
      <c r="D271" s="232" t="s">
        <v>137</v>
      </c>
      <c r="E271" s="241" t="s">
        <v>1</v>
      </c>
      <c r="F271" s="242" t="s">
        <v>356</v>
      </c>
      <c r="G271" s="240"/>
      <c r="H271" s="243">
        <v>59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137</v>
      </c>
      <c r="AU271" s="249" t="s">
        <v>87</v>
      </c>
      <c r="AV271" s="13" t="s">
        <v>87</v>
      </c>
      <c r="AW271" s="13" t="s">
        <v>34</v>
      </c>
      <c r="AX271" s="13" t="s">
        <v>85</v>
      </c>
      <c r="AY271" s="249" t="s">
        <v>124</v>
      </c>
    </row>
    <row r="272" s="12" customFormat="1" ht="22.8" customHeight="1">
      <c r="A272" s="12"/>
      <c r="B272" s="203"/>
      <c r="C272" s="204"/>
      <c r="D272" s="205" t="s">
        <v>76</v>
      </c>
      <c r="E272" s="217" t="s">
        <v>190</v>
      </c>
      <c r="F272" s="217" t="s">
        <v>357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SUM(P273:P314)</f>
        <v>0</v>
      </c>
      <c r="Q272" s="211"/>
      <c r="R272" s="212">
        <f>SUM(R273:R314)</f>
        <v>104.22513719999998</v>
      </c>
      <c r="S272" s="211"/>
      <c r="T272" s="213">
        <f>SUM(T273:T314)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85</v>
      </c>
      <c r="AT272" s="215" t="s">
        <v>76</v>
      </c>
      <c r="AU272" s="215" t="s">
        <v>85</v>
      </c>
      <c r="AY272" s="214" t="s">
        <v>124</v>
      </c>
      <c r="BK272" s="216">
        <f>SUM(BK273:BK314)</f>
        <v>0</v>
      </c>
    </row>
    <row r="273" s="2" customFormat="1" ht="21.75" customHeight="1">
      <c r="A273" s="39"/>
      <c r="B273" s="40"/>
      <c r="C273" s="219" t="s">
        <v>358</v>
      </c>
      <c r="D273" s="219" t="s">
        <v>126</v>
      </c>
      <c r="E273" s="220" t="s">
        <v>359</v>
      </c>
      <c r="F273" s="221" t="s">
        <v>360</v>
      </c>
      <c r="G273" s="222" t="s">
        <v>204</v>
      </c>
      <c r="H273" s="223">
        <v>4</v>
      </c>
      <c r="I273" s="224"/>
      <c r="J273" s="225">
        <f>ROUND(I273*H273,2)</f>
        <v>0</v>
      </c>
      <c r="K273" s="221" t="s">
        <v>130</v>
      </c>
      <c r="L273" s="45"/>
      <c r="M273" s="226" t="s">
        <v>1</v>
      </c>
      <c r="N273" s="227" t="s">
        <v>42</v>
      </c>
      <c r="O273" s="92"/>
      <c r="P273" s="228">
        <f>O273*H273</f>
        <v>0</v>
      </c>
      <c r="Q273" s="228">
        <v>0.080879999999999994</v>
      </c>
      <c r="R273" s="228">
        <f>Q273*H273</f>
        <v>0.32351999999999997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131</v>
      </c>
      <c r="AT273" s="230" t="s">
        <v>126</v>
      </c>
      <c r="AU273" s="230" t="s">
        <v>87</v>
      </c>
      <c r="AY273" s="18" t="s">
        <v>124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85</v>
      </c>
      <c r="BK273" s="231">
        <f>ROUND(I273*H273,2)</f>
        <v>0</v>
      </c>
      <c r="BL273" s="18" t="s">
        <v>131</v>
      </c>
      <c r="BM273" s="230" t="s">
        <v>361</v>
      </c>
    </row>
    <row r="274" s="2" customFormat="1">
      <c r="A274" s="39"/>
      <c r="B274" s="40"/>
      <c r="C274" s="41"/>
      <c r="D274" s="232" t="s">
        <v>133</v>
      </c>
      <c r="E274" s="41"/>
      <c r="F274" s="233" t="s">
        <v>362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133</v>
      </c>
      <c r="AU274" s="18" t="s">
        <v>87</v>
      </c>
    </row>
    <row r="275" s="2" customFormat="1">
      <c r="A275" s="39"/>
      <c r="B275" s="40"/>
      <c r="C275" s="41"/>
      <c r="D275" s="237" t="s">
        <v>135</v>
      </c>
      <c r="E275" s="41"/>
      <c r="F275" s="238" t="s">
        <v>363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135</v>
      </c>
      <c r="AU275" s="18" t="s">
        <v>87</v>
      </c>
    </row>
    <row r="276" s="13" customFormat="1">
      <c r="A276" s="13"/>
      <c r="B276" s="239"/>
      <c r="C276" s="240"/>
      <c r="D276" s="232" t="s">
        <v>137</v>
      </c>
      <c r="E276" s="241" t="s">
        <v>1</v>
      </c>
      <c r="F276" s="242" t="s">
        <v>364</v>
      </c>
      <c r="G276" s="240"/>
      <c r="H276" s="243">
        <v>4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137</v>
      </c>
      <c r="AU276" s="249" t="s">
        <v>87</v>
      </c>
      <c r="AV276" s="13" t="s">
        <v>87</v>
      </c>
      <c r="AW276" s="13" t="s">
        <v>34</v>
      </c>
      <c r="AX276" s="13" t="s">
        <v>85</v>
      </c>
      <c r="AY276" s="249" t="s">
        <v>124</v>
      </c>
    </row>
    <row r="277" s="2" customFormat="1" ht="16.5" customHeight="1">
      <c r="A277" s="39"/>
      <c r="B277" s="40"/>
      <c r="C277" s="261" t="s">
        <v>365</v>
      </c>
      <c r="D277" s="261" t="s">
        <v>264</v>
      </c>
      <c r="E277" s="262" t="s">
        <v>366</v>
      </c>
      <c r="F277" s="263" t="s">
        <v>367</v>
      </c>
      <c r="G277" s="264" t="s">
        <v>204</v>
      </c>
      <c r="H277" s="265">
        <v>4.0800000000000001</v>
      </c>
      <c r="I277" s="266"/>
      <c r="J277" s="267">
        <f>ROUND(I277*H277,2)</f>
        <v>0</v>
      </c>
      <c r="K277" s="263" t="s">
        <v>130</v>
      </c>
      <c r="L277" s="268"/>
      <c r="M277" s="269" t="s">
        <v>1</v>
      </c>
      <c r="N277" s="270" t="s">
        <v>42</v>
      </c>
      <c r="O277" s="92"/>
      <c r="P277" s="228">
        <f>O277*H277</f>
        <v>0</v>
      </c>
      <c r="Q277" s="228">
        <v>0.056000000000000001</v>
      </c>
      <c r="R277" s="228">
        <f>Q277*H277</f>
        <v>0.22848000000000002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181</v>
      </c>
      <c r="AT277" s="230" t="s">
        <v>264</v>
      </c>
      <c r="AU277" s="230" t="s">
        <v>87</v>
      </c>
      <c r="AY277" s="18" t="s">
        <v>124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85</v>
      </c>
      <c r="BK277" s="231">
        <f>ROUND(I277*H277,2)</f>
        <v>0</v>
      </c>
      <c r="BL277" s="18" t="s">
        <v>131</v>
      </c>
      <c r="BM277" s="230" t="s">
        <v>368</v>
      </c>
    </row>
    <row r="278" s="2" customFormat="1">
      <c r="A278" s="39"/>
      <c r="B278" s="40"/>
      <c r="C278" s="41"/>
      <c r="D278" s="232" t="s">
        <v>133</v>
      </c>
      <c r="E278" s="41"/>
      <c r="F278" s="233" t="s">
        <v>367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133</v>
      </c>
      <c r="AU278" s="18" t="s">
        <v>87</v>
      </c>
    </row>
    <row r="279" s="13" customFormat="1">
      <c r="A279" s="13"/>
      <c r="B279" s="239"/>
      <c r="C279" s="240"/>
      <c r="D279" s="232" t="s">
        <v>137</v>
      </c>
      <c r="E279" s="241" t="s">
        <v>1</v>
      </c>
      <c r="F279" s="242" t="s">
        <v>369</v>
      </c>
      <c r="G279" s="240"/>
      <c r="H279" s="243">
        <v>4.0800000000000001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137</v>
      </c>
      <c r="AU279" s="249" t="s">
        <v>87</v>
      </c>
      <c r="AV279" s="13" t="s">
        <v>87</v>
      </c>
      <c r="AW279" s="13" t="s">
        <v>34</v>
      </c>
      <c r="AX279" s="13" t="s">
        <v>85</v>
      </c>
      <c r="AY279" s="249" t="s">
        <v>124</v>
      </c>
    </row>
    <row r="280" s="2" customFormat="1" ht="16.5" customHeight="1">
      <c r="A280" s="39"/>
      <c r="B280" s="40"/>
      <c r="C280" s="219" t="s">
        <v>370</v>
      </c>
      <c r="D280" s="219" t="s">
        <v>126</v>
      </c>
      <c r="E280" s="220" t="s">
        <v>371</v>
      </c>
      <c r="F280" s="221" t="s">
        <v>372</v>
      </c>
      <c r="G280" s="222" t="s">
        <v>204</v>
      </c>
      <c r="H280" s="223">
        <v>4</v>
      </c>
      <c r="I280" s="224"/>
      <c r="J280" s="225">
        <f>ROUND(I280*H280,2)</f>
        <v>0</v>
      </c>
      <c r="K280" s="221" t="s">
        <v>130</v>
      </c>
      <c r="L280" s="45"/>
      <c r="M280" s="226" t="s">
        <v>1</v>
      </c>
      <c r="N280" s="227" t="s">
        <v>42</v>
      </c>
      <c r="O280" s="92"/>
      <c r="P280" s="228">
        <f>O280*H280</f>
        <v>0</v>
      </c>
      <c r="Q280" s="228">
        <v>0.16850000000000001</v>
      </c>
      <c r="R280" s="228">
        <f>Q280*H280</f>
        <v>0.67400000000000004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131</v>
      </c>
      <c r="AT280" s="230" t="s">
        <v>126</v>
      </c>
      <c r="AU280" s="230" t="s">
        <v>87</v>
      </c>
      <c r="AY280" s="18" t="s">
        <v>124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85</v>
      </c>
      <c r="BK280" s="231">
        <f>ROUND(I280*H280,2)</f>
        <v>0</v>
      </c>
      <c r="BL280" s="18" t="s">
        <v>131</v>
      </c>
      <c r="BM280" s="230" t="s">
        <v>373</v>
      </c>
    </row>
    <row r="281" s="2" customFormat="1">
      <c r="A281" s="39"/>
      <c r="B281" s="40"/>
      <c r="C281" s="41"/>
      <c r="D281" s="232" t="s">
        <v>133</v>
      </c>
      <c r="E281" s="41"/>
      <c r="F281" s="233" t="s">
        <v>374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133</v>
      </c>
      <c r="AU281" s="18" t="s">
        <v>87</v>
      </c>
    </row>
    <row r="282" s="2" customFormat="1">
      <c r="A282" s="39"/>
      <c r="B282" s="40"/>
      <c r="C282" s="41"/>
      <c r="D282" s="237" t="s">
        <v>135</v>
      </c>
      <c r="E282" s="41"/>
      <c r="F282" s="238" t="s">
        <v>375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135</v>
      </c>
      <c r="AU282" s="18" t="s">
        <v>87</v>
      </c>
    </row>
    <row r="283" s="13" customFormat="1">
      <c r="A283" s="13"/>
      <c r="B283" s="239"/>
      <c r="C283" s="240"/>
      <c r="D283" s="232" t="s">
        <v>137</v>
      </c>
      <c r="E283" s="241" t="s">
        <v>1</v>
      </c>
      <c r="F283" s="242" t="s">
        <v>376</v>
      </c>
      <c r="G283" s="240"/>
      <c r="H283" s="243">
        <v>4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137</v>
      </c>
      <c r="AU283" s="249" t="s">
        <v>87</v>
      </c>
      <c r="AV283" s="13" t="s">
        <v>87</v>
      </c>
      <c r="AW283" s="13" t="s">
        <v>34</v>
      </c>
      <c r="AX283" s="13" t="s">
        <v>85</v>
      </c>
      <c r="AY283" s="249" t="s">
        <v>124</v>
      </c>
    </row>
    <row r="284" s="2" customFormat="1" ht="16.5" customHeight="1">
      <c r="A284" s="39"/>
      <c r="B284" s="40"/>
      <c r="C284" s="261" t="s">
        <v>377</v>
      </c>
      <c r="D284" s="261" t="s">
        <v>264</v>
      </c>
      <c r="E284" s="262" t="s">
        <v>378</v>
      </c>
      <c r="F284" s="263" t="s">
        <v>379</v>
      </c>
      <c r="G284" s="264" t="s">
        <v>204</v>
      </c>
      <c r="H284" s="265">
        <v>2.04</v>
      </c>
      <c r="I284" s="266"/>
      <c r="J284" s="267">
        <f>ROUND(I284*H284,2)</f>
        <v>0</v>
      </c>
      <c r="K284" s="263" t="s">
        <v>130</v>
      </c>
      <c r="L284" s="268"/>
      <c r="M284" s="269" t="s">
        <v>1</v>
      </c>
      <c r="N284" s="270" t="s">
        <v>42</v>
      </c>
      <c r="O284" s="92"/>
      <c r="P284" s="228">
        <f>O284*H284</f>
        <v>0</v>
      </c>
      <c r="Q284" s="228">
        <v>0.048300000000000003</v>
      </c>
      <c r="R284" s="228">
        <f>Q284*H284</f>
        <v>0.098532000000000008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181</v>
      </c>
      <c r="AT284" s="230" t="s">
        <v>264</v>
      </c>
      <c r="AU284" s="230" t="s">
        <v>87</v>
      </c>
      <c r="AY284" s="18" t="s">
        <v>124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85</v>
      </c>
      <c r="BK284" s="231">
        <f>ROUND(I284*H284,2)</f>
        <v>0</v>
      </c>
      <c r="BL284" s="18" t="s">
        <v>131</v>
      </c>
      <c r="BM284" s="230" t="s">
        <v>380</v>
      </c>
    </row>
    <row r="285" s="2" customFormat="1">
      <c r="A285" s="39"/>
      <c r="B285" s="40"/>
      <c r="C285" s="41"/>
      <c r="D285" s="232" t="s">
        <v>133</v>
      </c>
      <c r="E285" s="41"/>
      <c r="F285" s="233" t="s">
        <v>379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133</v>
      </c>
      <c r="AU285" s="18" t="s">
        <v>87</v>
      </c>
    </row>
    <row r="286" s="13" customFormat="1">
      <c r="A286" s="13"/>
      <c r="B286" s="239"/>
      <c r="C286" s="240"/>
      <c r="D286" s="232" t="s">
        <v>137</v>
      </c>
      <c r="E286" s="241" t="s">
        <v>1</v>
      </c>
      <c r="F286" s="242" t="s">
        <v>381</v>
      </c>
      <c r="G286" s="240"/>
      <c r="H286" s="243">
        <v>2.04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137</v>
      </c>
      <c r="AU286" s="249" t="s">
        <v>87</v>
      </c>
      <c r="AV286" s="13" t="s">
        <v>87</v>
      </c>
      <c r="AW286" s="13" t="s">
        <v>34</v>
      </c>
      <c r="AX286" s="13" t="s">
        <v>85</v>
      </c>
      <c r="AY286" s="249" t="s">
        <v>124</v>
      </c>
    </row>
    <row r="287" s="2" customFormat="1" ht="16.5" customHeight="1">
      <c r="A287" s="39"/>
      <c r="B287" s="40"/>
      <c r="C287" s="261" t="s">
        <v>382</v>
      </c>
      <c r="D287" s="261" t="s">
        <v>264</v>
      </c>
      <c r="E287" s="262" t="s">
        <v>383</v>
      </c>
      <c r="F287" s="263" t="s">
        <v>384</v>
      </c>
      <c r="G287" s="264" t="s">
        <v>204</v>
      </c>
      <c r="H287" s="265">
        <v>2</v>
      </c>
      <c r="I287" s="266"/>
      <c r="J287" s="267">
        <f>ROUND(I287*H287,2)</f>
        <v>0</v>
      </c>
      <c r="K287" s="263" t="s">
        <v>130</v>
      </c>
      <c r="L287" s="268"/>
      <c r="M287" s="269" t="s">
        <v>1</v>
      </c>
      <c r="N287" s="270" t="s">
        <v>42</v>
      </c>
      <c r="O287" s="92"/>
      <c r="P287" s="228">
        <f>O287*H287</f>
        <v>0</v>
      </c>
      <c r="Q287" s="228">
        <v>0.065670000000000006</v>
      </c>
      <c r="R287" s="228">
        <f>Q287*H287</f>
        <v>0.13134000000000001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181</v>
      </c>
      <c r="AT287" s="230" t="s">
        <v>264</v>
      </c>
      <c r="AU287" s="230" t="s">
        <v>87</v>
      </c>
      <c r="AY287" s="18" t="s">
        <v>124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85</v>
      </c>
      <c r="BK287" s="231">
        <f>ROUND(I287*H287,2)</f>
        <v>0</v>
      </c>
      <c r="BL287" s="18" t="s">
        <v>131</v>
      </c>
      <c r="BM287" s="230" t="s">
        <v>385</v>
      </c>
    </row>
    <row r="288" s="2" customFormat="1">
      <c r="A288" s="39"/>
      <c r="B288" s="40"/>
      <c r="C288" s="41"/>
      <c r="D288" s="232" t="s">
        <v>133</v>
      </c>
      <c r="E288" s="41"/>
      <c r="F288" s="233" t="s">
        <v>384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133</v>
      </c>
      <c r="AU288" s="18" t="s">
        <v>87</v>
      </c>
    </row>
    <row r="289" s="13" customFormat="1">
      <c r="A289" s="13"/>
      <c r="B289" s="239"/>
      <c r="C289" s="240"/>
      <c r="D289" s="232" t="s">
        <v>137</v>
      </c>
      <c r="E289" s="241" t="s">
        <v>1</v>
      </c>
      <c r="F289" s="242" t="s">
        <v>386</v>
      </c>
      <c r="G289" s="240"/>
      <c r="H289" s="243">
        <v>2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137</v>
      </c>
      <c r="AU289" s="249" t="s">
        <v>87</v>
      </c>
      <c r="AV289" s="13" t="s">
        <v>87</v>
      </c>
      <c r="AW289" s="13" t="s">
        <v>34</v>
      </c>
      <c r="AX289" s="13" t="s">
        <v>85</v>
      </c>
      <c r="AY289" s="249" t="s">
        <v>124</v>
      </c>
    </row>
    <row r="290" s="2" customFormat="1" ht="16.5" customHeight="1">
      <c r="A290" s="39"/>
      <c r="B290" s="40"/>
      <c r="C290" s="219" t="s">
        <v>387</v>
      </c>
      <c r="D290" s="219" t="s">
        <v>126</v>
      </c>
      <c r="E290" s="220" t="s">
        <v>388</v>
      </c>
      <c r="F290" s="221" t="s">
        <v>389</v>
      </c>
      <c r="G290" s="222" t="s">
        <v>204</v>
      </c>
      <c r="H290" s="223">
        <v>473</v>
      </c>
      <c r="I290" s="224"/>
      <c r="J290" s="225">
        <f>ROUND(I290*H290,2)</f>
        <v>0</v>
      </c>
      <c r="K290" s="221" t="s">
        <v>130</v>
      </c>
      <c r="L290" s="45"/>
      <c r="M290" s="226" t="s">
        <v>1</v>
      </c>
      <c r="N290" s="227" t="s">
        <v>42</v>
      </c>
      <c r="O290" s="92"/>
      <c r="P290" s="228">
        <f>O290*H290</f>
        <v>0</v>
      </c>
      <c r="Q290" s="228">
        <v>0.14041999999999999</v>
      </c>
      <c r="R290" s="228">
        <f>Q290*H290</f>
        <v>66.418659999999988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131</v>
      </c>
      <c r="AT290" s="230" t="s">
        <v>126</v>
      </c>
      <c r="AU290" s="230" t="s">
        <v>87</v>
      </c>
      <c r="AY290" s="18" t="s">
        <v>124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85</v>
      </c>
      <c r="BK290" s="231">
        <f>ROUND(I290*H290,2)</f>
        <v>0</v>
      </c>
      <c r="BL290" s="18" t="s">
        <v>131</v>
      </c>
      <c r="BM290" s="230" t="s">
        <v>390</v>
      </c>
    </row>
    <row r="291" s="2" customFormat="1">
      <c r="A291" s="39"/>
      <c r="B291" s="40"/>
      <c r="C291" s="41"/>
      <c r="D291" s="232" t="s">
        <v>133</v>
      </c>
      <c r="E291" s="41"/>
      <c r="F291" s="233" t="s">
        <v>391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133</v>
      </c>
      <c r="AU291" s="18" t="s">
        <v>87</v>
      </c>
    </row>
    <row r="292" s="2" customFormat="1">
      <c r="A292" s="39"/>
      <c r="B292" s="40"/>
      <c r="C292" s="41"/>
      <c r="D292" s="237" t="s">
        <v>135</v>
      </c>
      <c r="E292" s="41"/>
      <c r="F292" s="238" t="s">
        <v>392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135</v>
      </c>
      <c r="AU292" s="18" t="s">
        <v>87</v>
      </c>
    </row>
    <row r="293" s="13" customFormat="1">
      <c r="A293" s="13"/>
      <c r="B293" s="239"/>
      <c r="C293" s="240"/>
      <c r="D293" s="232" t="s">
        <v>137</v>
      </c>
      <c r="E293" s="241" t="s">
        <v>1</v>
      </c>
      <c r="F293" s="242" t="s">
        <v>393</v>
      </c>
      <c r="G293" s="240"/>
      <c r="H293" s="243">
        <v>473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137</v>
      </c>
      <c r="AU293" s="249" t="s">
        <v>87</v>
      </c>
      <c r="AV293" s="13" t="s">
        <v>87</v>
      </c>
      <c r="AW293" s="13" t="s">
        <v>34</v>
      </c>
      <c r="AX293" s="13" t="s">
        <v>85</v>
      </c>
      <c r="AY293" s="249" t="s">
        <v>124</v>
      </c>
    </row>
    <row r="294" s="2" customFormat="1" ht="16.5" customHeight="1">
      <c r="A294" s="39"/>
      <c r="B294" s="40"/>
      <c r="C294" s="261" t="s">
        <v>394</v>
      </c>
      <c r="D294" s="261" t="s">
        <v>264</v>
      </c>
      <c r="E294" s="262" t="s">
        <v>395</v>
      </c>
      <c r="F294" s="263" t="s">
        <v>396</v>
      </c>
      <c r="G294" s="264" t="s">
        <v>204</v>
      </c>
      <c r="H294" s="265">
        <v>482.45999999999998</v>
      </c>
      <c r="I294" s="266"/>
      <c r="J294" s="267">
        <f>ROUND(I294*H294,2)</f>
        <v>0</v>
      </c>
      <c r="K294" s="263" t="s">
        <v>130</v>
      </c>
      <c r="L294" s="268"/>
      <c r="M294" s="269" t="s">
        <v>1</v>
      </c>
      <c r="N294" s="270" t="s">
        <v>42</v>
      </c>
      <c r="O294" s="92"/>
      <c r="P294" s="228">
        <f>O294*H294</f>
        <v>0</v>
      </c>
      <c r="Q294" s="228">
        <v>0.056120000000000003</v>
      </c>
      <c r="R294" s="228">
        <f>Q294*H294</f>
        <v>27.0756552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181</v>
      </c>
      <c r="AT294" s="230" t="s">
        <v>264</v>
      </c>
      <c r="AU294" s="230" t="s">
        <v>87</v>
      </c>
      <c r="AY294" s="18" t="s">
        <v>124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85</v>
      </c>
      <c r="BK294" s="231">
        <f>ROUND(I294*H294,2)</f>
        <v>0</v>
      </c>
      <c r="BL294" s="18" t="s">
        <v>131</v>
      </c>
      <c r="BM294" s="230" t="s">
        <v>397</v>
      </c>
    </row>
    <row r="295" s="2" customFormat="1">
      <c r="A295" s="39"/>
      <c r="B295" s="40"/>
      <c r="C295" s="41"/>
      <c r="D295" s="232" t="s">
        <v>133</v>
      </c>
      <c r="E295" s="41"/>
      <c r="F295" s="233" t="s">
        <v>396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133</v>
      </c>
      <c r="AU295" s="18" t="s">
        <v>87</v>
      </c>
    </row>
    <row r="296" s="13" customFormat="1">
      <c r="A296" s="13"/>
      <c r="B296" s="239"/>
      <c r="C296" s="240"/>
      <c r="D296" s="232" t="s">
        <v>137</v>
      </c>
      <c r="E296" s="241" t="s">
        <v>1</v>
      </c>
      <c r="F296" s="242" t="s">
        <v>398</v>
      </c>
      <c r="G296" s="240"/>
      <c r="H296" s="243">
        <v>482.45999999999998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137</v>
      </c>
      <c r="AU296" s="249" t="s">
        <v>87</v>
      </c>
      <c r="AV296" s="13" t="s">
        <v>87</v>
      </c>
      <c r="AW296" s="13" t="s">
        <v>34</v>
      </c>
      <c r="AX296" s="13" t="s">
        <v>85</v>
      </c>
      <c r="AY296" s="249" t="s">
        <v>124</v>
      </c>
    </row>
    <row r="297" s="2" customFormat="1" ht="21.75" customHeight="1">
      <c r="A297" s="39"/>
      <c r="B297" s="40"/>
      <c r="C297" s="219" t="s">
        <v>399</v>
      </c>
      <c r="D297" s="219" t="s">
        <v>126</v>
      </c>
      <c r="E297" s="220" t="s">
        <v>400</v>
      </c>
      <c r="F297" s="221" t="s">
        <v>401</v>
      </c>
      <c r="G297" s="222" t="s">
        <v>204</v>
      </c>
      <c r="H297" s="223">
        <v>4</v>
      </c>
      <c r="I297" s="224"/>
      <c r="J297" s="225">
        <f>ROUND(I297*H297,2)</f>
        <v>0</v>
      </c>
      <c r="K297" s="221" t="s">
        <v>130</v>
      </c>
      <c r="L297" s="45"/>
      <c r="M297" s="226" t="s">
        <v>1</v>
      </c>
      <c r="N297" s="227" t="s">
        <v>42</v>
      </c>
      <c r="O297" s="92"/>
      <c r="P297" s="228">
        <f>O297*H297</f>
        <v>0</v>
      </c>
      <c r="Q297" s="228">
        <v>0.00059999999999999995</v>
      </c>
      <c r="R297" s="228">
        <f>Q297*H297</f>
        <v>0.0023999999999999998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131</v>
      </c>
      <c r="AT297" s="230" t="s">
        <v>126</v>
      </c>
      <c r="AU297" s="230" t="s">
        <v>87</v>
      </c>
      <c r="AY297" s="18" t="s">
        <v>124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85</v>
      </c>
      <c r="BK297" s="231">
        <f>ROUND(I297*H297,2)</f>
        <v>0</v>
      </c>
      <c r="BL297" s="18" t="s">
        <v>131</v>
      </c>
      <c r="BM297" s="230" t="s">
        <v>402</v>
      </c>
    </row>
    <row r="298" s="2" customFormat="1">
      <c r="A298" s="39"/>
      <c r="B298" s="40"/>
      <c r="C298" s="41"/>
      <c r="D298" s="232" t="s">
        <v>133</v>
      </c>
      <c r="E298" s="41"/>
      <c r="F298" s="233" t="s">
        <v>403</v>
      </c>
      <c r="G298" s="41"/>
      <c r="H298" s="41"/>
      <c r="I298" s="234"/>
      <c r="J298" s="41"/>
      <c r="K298" s="41"/>
      <c r="L298" s="45"/>
      <c r="M298" s="235"/>
      <c r="N298" s="236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133</v>
      </c>
      <c r="AU298" s="18" t="s">
        <v>87</v>
      </c>
    </row>
    <row r="299" s="2" customFormat="1">
      <c r="A299" s="39"/>
      <c r="B299" s="40"/>
      <c r="C299" s="41"/>
      <c r="D299" s="237" t="s">
        <v>135</v>
      </c>
      <c r="E299" s="41"/>
      <c r="F299" s="238" t="s">
        <v>404</v>
      </c>
      <c r="G299" s="41"/>
      <c r="H299" s="41"/>
      <c r="I299" s="234"/>
      <c r="J299" s="41"/>
      <c r="K299" s="41"/>
      <c r="L299" s="45"/>
      <c r="M299" s="235"/>
      <c r="N299" s="23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135</v>
      </c>
      <c r="AU299" s="18" t="s">
        <v>87</v>
      </c>
    </row>
    <row r="300" s="13" customFormat="1">
      <c r="A300" s="13"/>
      <c r="B300" s="239"/>
      <c r="C300" s="240"/>
      <c r="D300" s="232" t="s">
        <v>137</v>
      </c>
      <c r="E300" s="241" t="s">
        <v>1</v>
      </c>
      <c r="F300" s="242" t="s">
        <v>405</v>
      </c>
      <c r="G300" s="240"/>
      <c r="H300" s="243">
        <v>4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137</v>
      </c>
      <c r="AU300" s="249" t="s">
        <v>87</v>
      </c>
      <c r="AV300" s="13" t="s">
        <v>87</v>
      </c>
      <c r="AW300" s="13" t="s">
        <v>34</v>
      </c>
      <c r="AX300" s="13" t="s">
        <v>85</v>
      </c>
      <c r="AY300" s="249" t="s">
        <v>124</v>
      </c>
    </row>
    <row r="301" s="2" customFormat="1" ht="16.5" customHeight="1">
      <c r="A301" s="39"/>
      <c r="B301" s="40"/>
      <c r="C301" s="219" t="s">
        <v>406</v>
      </c>
      <c r="D301" s="219" t="s">
        <v>126</v>
      </c>
      <c r="E301" s="220" t="s">
        <v>407</v>
      </c>
      <c r="F301" s="221" t="s">
        <v>408</v>
      </c>
      <c r="G301" s="222" t="s">
        <v>204</v>
      </c>
      <c r="H301" s="223">
        <v>4</v>
      </c>
      <c r="I301" s="224"/>
      <c r="J301" s="225">
        <f>ROUND(I301*H301,2)</f>
        <v>0</v>
      </c>
      <c r="K301" s="221" t="s">
        <v>130</v>
      </c>
      <c r="L301" s="45"/>
      <c r="M301" s="226" t="s">
        <v>1</v>
      </c>
      <c r="N301" s="227" t="s">
        <v>42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131</v>
      </c>
      <c r="AT301" s="230" t="s">
        <v>126</v>
      </c>
      <c r="AU301" s="230" t="s">
        <v>87</v>
      </c>
      <c r="AY301" s="18" t="s">
        <v>124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85</v>
      </c>
      <c r="BK301" s="231">
        <f>ROUND(I301*H301,2)</f>
        <v>0</v>
      </c>
      <c r="BL301" s="18" t="s">
        <v>131</v>
      </c>
      <c r="BM301" s="230" t="s">
        <v>409</v>
      </c>
    </row>
    <row r="302" s="2" customFormat="1">
      <c r="A302" s="39"/>
      <c r="B302" s="40"/>
      <c r="C302" s="41"/>
      <c r="D302" s="232" t="s">
        <v>133</v>
      </c>
      <c r="E302" s="41"/>
      <c r="F302" s="233" t="s">
        <v>410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133</v>
      </c>
      <c r="AU302" s="18" t="s">
        <v>87</v>
      </c>
    </row>
    <row r="303" s="2" customFormat="1">
      <c r="A303" s="39"/>
      <c r="B303" s="40"/>
      <c r="C303" s="41"/>
      <c r="D303" s="237" t="s">
        <v>135</v>
      </c>
      <c r="E303" s="41"/>
      <c r="F303" s="238" t="s">
        <v>411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135</v>
      </c>
      <c r="AU303" s="18" t="s">
        <v>87</v>
      </c>
    </row>
    <row r="304" s="13" customFormat="1">
      <c r="A304" s="13"/>
      <c r="B304" s="239"/>
      <c r="C304" s="240"/>
      <c r="D304" s="232" t="s">
        <v>137</v>
      </c>
      <c r="E304" s="241" t="s">
        <v>1</v>
      </c>
      <c r="F304" s="242" t="s">
        <v>412</v>
      </c>
      <c r="G304" s="240"/>
      <c r="H304" s="243">
        <v>4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137</v>
      </c>
      <c r="AU304" s="249" t="s">
        <v>87</v>
      </c>
      <c r="AV304" s="13" t="s">
        <v>87</v>
      </c>
      <c r="AW304" s="13" t="s">
        <v>34</v>
      </c>
      <c r="AX304" s="13" t="s">
        <v>85</v>
      </c>
      <c r="AY304" s="249" t="s">
        <v>124</v>
      </c>
    </row>
    <row r="305" s="2" customFormat="1" ht="16.5" customHeight="1">
      <c r="A305" s="39"/>
      <c r="B305" s="40"/>
      <c r="C305" s="219" t="s">
        <v>413</v>
      </c>
      <c r="D305" s="219" t="s">
        <v>126</v>
      </c>
      <c r="E305" s="220" t="s">
        <v>414</v>
      </c>
      <c r="F305" s="221" t="s">
        <v>415</v>
      </c>
      <c r="G305" s="222" t="s">
        <v>204</v>
      </c>
      <c r="H305" s="223">
        <v>30</v>
      </c>
      <c r="I305" s="224"/>
      <c r="J305" s="225">
        <f>ROUND(I305*H305,2)</f>
        <v>0</v>
      </c>
      <c r="K305" s="221" t="s">
        <v>1</v>
      </c>
      <c r="L305" s="45"/>
      <c r="M305" s="226" t="s">
        <v>1</v>
      </c>
      <c r="N305" s="227" t="s">
        <v>42</v>
      </c>
      <c r="O305" s="92"/>
      <c r="P305" s="228">
        <f>O305*H305</f>
        <v>0</v>
      </c>
      <c r="Q305" s="228">
        <v>0.29221000000000003</v>
      </c>
      <c r="R305" s="228">
        <f>Q305*H305</f>
        <v>8.7663000000000011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131</v>
      </c>
      <c r="AT305" s="230" t="s">
        <v>126</v>
      </c>
      <c r="AU305" s="230" t="s">
        <v>87</v>
      </c>
      <c r="AY305" s="18" t="s">
        <v>124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85</v>
      </c>
      <c r="BK305" s="231">
        <f>ROUND(I305*H305,2)</f>
        <v>0</v>
      </c>
      <c r="BL305" s="18" t="s">
        <v>131</v>
      </c>
      <c r="BM305" s="230" t="s">
        <v>416</v>
      </c>
    </row>
    <row r="306" s="2" customFormat="1">
      <c r="A306" s="39"/>
      <c r="B306" s="40"/>
      <c r="C306" s="41"/>
      <c r="D306" s="232" t="s">
        <v>133</v>
      </c>
      <c r="E306" s="41"/>
      <c r="F306" s="233" t="s">
        <v>417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133</v>
      </c>
      <c r="AU306" s="18" t="s">
        <v>87</v>
      </c>
    </row>
    <row r="307" s="13" customFormat="1">
      <c r="A307" s="13"/>
      <c r="B307" s="239"/>
      <c r="C307" s="240"/>
      <c r="D307" s="232" t="s">
        <v>137</v>
      </c>
      <c r="E307" s="241" t="s">
        <v>1</v>
      </c>
      <c r="F307" s="242" t="s">
        <v>418</v>
      </c>
      <c r="G307" s="240"/>
      <c r="H307" s="243">
        <v>30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137</v>
      </c>
      <c r="AU307" s="249" t="s">
        <v>87</v>
      </c>
      <c r="AV307" s="13" t="s">
        <v>87</v>
      </c>
      <c r="AW307" s="13" t="s">
        <v>34</v>
      </c>
      <c r="AX307" s="13" t="s">
        <v>85</v>
      </c>
      <c r="AY307" s="249" t="s">
        <v>124</v>
      </c>
    </row>
    <row r="308" s="2" customFormat="1" ht="16.5" customHeight="1">
      <c r="A308" s="39"/>
      <c r="B308" s="40"/>
      <c r="C308" s="261" t="s">
        <v>419</v>
      </c>
      <c r="D308" s="261" t="s">
        <v>264</v>
      </c>
      <c r="E308" s="262" t="s">
        <v>420</v>
      </c>
      <c r="F308" s="263" t="s">
        <v>421</v>
      </c>
      <c r="G308" s="264" t="s">
        <v>204</v>
      </c>
      <c r="H308" s="265">
        <v>37.5</v>
      </c>
      <c r="I308" s="266"/>
      <c r="J308" s="267">
        <f>ROUND(I308*H308,2)</f>
        <v>0</v>
      </c>
      <c r="K308" s="263" t="s">
        <v>1</v>
      </c>
      <c r="L308" s="268"/>
      <c r="M308" s="269" t="s">
        <v>1</v>
      </c>
      <c r="N308" s="270" t="s">
        <v>42</v>
      </c>
      <c r="O308" s="92"/>
      <c r="P308" s="228">
        <f>O308*H308</f>
        <v>0</v>
      </c>
      <c r="Q308" s="228">
        <v>0.0135</v>
      </c>
      <c r="R308" s="228">
        <f>Q308*H308</f>
        <v>0.50624999999999998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181</v>
      </c>
      <c r="AT308" s="230" t="s">
        <v>264</v>
      </c>
      <c r="AU308" s="230" t="s">
        <v>87</v>
      </c>
      <c r="AY308" s="18" t="s">
        <v>124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85</v>
      </c>
      <c r="BK308" s="231">
        <f>ROUND(I308*H308,2)</f>
        <v>0</v>
      </c>
      <c r="BL308" s="18" t="s">
        <v>131</v>
      </c>
      <c r="BM308" s="230" t="s">
        <v>422</v>
      </c>
    </row>
    <row r="309" s="2" customFormat="1">
      <c r="A309" s="39"/>
      <c r="B309" s="40"/>
      <c r="C309" s="41"/>
      <c r="D309" s="232" t="s">
        <v>133</v>
      </c>
      <c r="E309" s="41"/>
      <c r="F309" s="233" t="s">
        <v>423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133</v>
      </c>
      <c r="AU309" s="18" t="s">
        <v>87</v>
      </c>
    </row>
    <row r="310" s="13" customFormat="1">
      <c r="A310" s="13"/>
      <c r="B310" s="239"/>
      <c r="C310" s="240"/>
      <c r="D310" s="232" t="s">
        <v>137</v>
      </c>
      <c r="E310" s="241" t="s">
        <v>1</v>
      </c>
      <c r="F310" s="242" t="s">
        <v>424</v>
      </c>
      <c r="G310" s="240"/>
      <c r="H310" s="243">
        <v>37.5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137</v>
      </c>
      <c r="AU310" s="249" t="s">
        <v>87</v>
      </c>
      <c r="AV310" s="13" t="s">
        <v>87</v>
      </c>
      <c r="AW310" s="13" t="s">
        <v>34</v>
      </c>
      <c r="AX310" s="13" t="s">
        <v>85</v>
      </c>
      <c r="AY310" s="249" t="s">
        <v>124</v>
      </c>
    </row>
    <row r="311" s="2" customFormat="1" ht="16.5" customHeight="1">
      <c r="A311" s="39"/>
      <c r="B311" s="40"/>
      <c r="C311" s="219" t="s">
        <v>425</v>
      </c>
      <c r="D311" s="219" t="s">
        <v>126</v>
      </c>
      <c r="E311" s="220" t="s">
        <v>426</v>
      </c>
      <c r="F311" s="221" t="s">
        <v>427</v>
      </c>
      <c r="G311" s="222" t="s">
        <v>129</v>
      </c>
      <c r="H311" s="223">
        <v>5</v>
      </c>
      <c r="I311" s="224"/>
      <c r="J311" s="225">
        <f>ROUND(I311*H311,2)</f>
        <v>0</v>
      </c>
      <c r="K311" s="221" t="s">
        <v>130</v>
      </c>
      <c r="L311" s="45"/>
      <c r="M311" s="226" t="s">
        <v>1</v>
      </c>
      <c r="N311" s="227" t="s">
        <v>42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131</v>
      </c>
      <c r="AT311" s="230" t="s">
        <v>126</v>
      </c>
      <c r="AU311" s="230" t="s">
        <v>87</v>
      </c>
      <c r="AY311" s="18" t="s">
        <v>124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85</v>
      </c>
      <c r="BK311" s="231">
        <f>ROUND(I311*H311,2)</f>
        <v>0</v>
      </c>
      <c r="BL311" s="18" t="s">
        <v>131</v>
      </c>
      <c r="BM311" s="230" t="s">
        <v>428</v>
      </c>
    </row>
    <row r="312" s="2" customFormat="1">
      <c r="A312" s="39"/>
      <c r="B312" s="40"/>
      <c r="C312" s="41"/>
      <c r="D312" s="232" t="s">
        <v>133</v>
      </c>
      <c r="E312" s="41"/>
      <c r="F312" s="233" t="s">
        <v>429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133</v>
      </c>
      <c r="AU312" s="18" t="s">
        <v>87</v>
      </c>
    </row>
    <row r="313" s="2" customFormat="1">
      <c r="A313" s="39"/>
      <c r="B313" s="40"/>
      <c r="C313" s="41"/>
      <c r="D313" s="237" t="s">
        <v>135</v>
      </c>
      <c r="E313" s="41"/>
      <c r="F313" s="238" t="s">
        <v>430</v>
      </c>
      <c r="G313" s="41"/>
      <c r="H313" s="41"/>
      <c r="I313" s="234"/>
      <c r="J313" s="41"/>
      <c r="K313" s="41"/>
      <c r="L313" s="45"/>
      <c r="M313" s="235"/>
      <c r="N313" s="236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135</v>
      </c>
      <c r="AU313" s="18" t="s">
        <v>87</v>
      </c>
    </row>
    <row r="314" s="13" customFormat="1">
      <c r="A314" s="13"/>
      <c r="B314" s="239"/>
      <c r="C314" s="240"/>
      <c r="D314" s="232" t="s">
        <v>137</v>
      </c>
      <c r="E314" s="241" t="s">
        <v>1</v>
      </c>
      <c r="F314" s="242" t="s">
        <v>431</v>
      </c>
      <c r="G314" s="240"/>
      <c r="H314" s="243">
        <v>5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137</v>
      </c>
      <c r="AU314" s="249" t="s">
        <v>87</v>
      </c>
      <c r="AV314" s="13" t="s">
        <v>87</v>
      </c>
      <c r="AW314" s="13" t="s">
        <v>34</v>
      </c>
      <c r="AX314" s="13" t="s">
        <v>85</v>
      </c>
      <c r="AY314" s="249" t="s">
        <v>124</v>
      </c>
    </row>
    <row r="315" s="12" customFormat="1" ht="22.8" customHeight="1">
      <c r="A315" s="12"/>
      <c r="B315" s="203"/>
      <c r="C315" s="204"/>
      <c r="D315" s="205" t="s">
        <v>76</v>
      </c>
      <c r="E315" s="217" t="s">
        <v>432</v>
      </c>
      <c r="F315" s="217" t="s">
        <v>433</v>
      </c>
      <c r="G315" s="204"/>
      <c r="H315" s="204"/>
      <c r="I315" s="207"/>
      <c r="J315" s="218">
        <f>BK315</f>
        <v>0</v>
      </c>
      <c r="K315" s="204"/>
      <c r="L315" s="209"/>
      <c r="M315" s="210"/>
      <c r="N315" s="211"/>
      <c r="O315" s="211"/>
      <c r="P315" s="212">
        <f>SUM(P316:P359)</f>
        <v>0</v>
      </c>
      <c r="Q315" s="211"/>
      <c r="R315" s="212">
        <f>SUM(R316:R359)</f>
        <v>0</v>
      </c>
      <c r="S315" s="211"/>
      <c r="T315" s="213">
        <f>SUM(T316:T359)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85</v>
      </c>
      <c r="AT315" s="215" t="s">
        <v>76</v>
      </c>
      <c r="AU315" s="215" t="s">
        <v>85</v>
      </c>
      <c r="AY315" s="214" t="s">
        <v>124</v>
      </c>
      <c r="BK315" s="216">
        <f>SUM(BK316:BK359)</f>
        <v>0</v>
      </c>
    </row>
    <row r="316" s="2" customFormat="1" ht="16.5" customHeight="1">
      <c r="A316" s="39"/>
      <c r="B316" s="40"/>
      <c r="C316" s="219" t="s">
        <v>434</v>
      </c>
      <c r="D316" s="219" t="s">
        <v>126</v>
      </c>
      <c r="E316" s="220" t="s">
        <v>435</v>
      </c>
      <c r="F316" s="221" t="s">
        <v>436</v>
      </c>
      <c r="G316" s="222" t="s">
        <v>242</v>
      </c>
      <c r="H316" s="223">
        <v>521.42600000000004</v>
      </c>
      <c r="I316" s="224"/>
      <c r="J316" s="225">
        <f>ROUND(I316*H316,2)</f>
        <v>0</v>
      </c>
      <c r="K316" s="221" t="s">
        <v>130</v>
      </c>
      <c r="L316" s="45"/>
      <c r="M316" s="226" t="s">
        <v>1</v>
      </c>
      <c r="N316" s="227" t="s">
        <v>42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131</v>
      </c>
      <c r="AT316" s="230" t="s">
        <v>126</v>
      </c>
      <c r="AU316" s="230" t="s">
        <v>87</v>
      </c>
      <c r="AY316" s="18" t="s">
        <v>124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85</v>
      </c>
      <c r="BK316" s="231">
        <f>ROUND(I316*H316,2)</f>
        <v>0</v>
      </c>
      <c r="BL316" s="18" t="s">
        <v>131</v>
      </c>
      <c r="BM316" s="230" t="s">
        <v>437</v>
      </c>
    </row>
    <row r="317" s="2" customFormat="1">
      <c r="A317" s="39"/>
      <c r="B317" s="40"/>
      <c r="C317" s="41"/>
      <c r="D317" s="232" t="s">
        <v>133</v>
      </c>
      <c r="E317" s="41"/>
      <c r="F317" s="233" t="s">
        <v>438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133</v>
      </c>
      <c r="AU317" s="18" t="s">
        <v>87</v>
      </c>
    </row>
    <row r="318" s="2" customFormat="1">
      <c r="A318" s="39"/>
      <c r="B318" s="40"/>
      <c r="C318" s="41"/>
      <c r="D318" s="237" t="s">
        <v>135</v>
      </c>
      <c r="E318" s="41"/>
      <c r="F318" s="238" t="s">
        <v>439</v>
      </c>
      <c r="G318" s="41"/>
      <c r="H318" s="41"/>
      <c r="I318" s="234"/>
      <c r="J318" s="41"/>
      <c r="K318" s="41"/>
      <c r="L318" s="45"/>
      <c r="M318" s="235"/>
      <c r="N318" s="236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135</v>
      </c>
      <c r="AU318" s="18" t="s">
        <v>87</v>
      </c>
    </row>
    <row r="319" s="15" customFormat="1">
      <c r="A319" s="15"/>
      <c r="B319" s="271"/>
      <c r="C319" s="272"/>
      <c r="D319" s="232" t="s">
        <v>137</v>
      </c>
      <c r="E319" s="273" t="s">
        <v>1</v>
      </c>
      <c r="F319" s="274" t="s">
        <v>440</v>
      </c>
      <c r="G319" s="272"/>
      <c r="H319" s="273" t="s">
        <v>1</v>
      </c>
      <c r="I319" s="275"/>
      <c r="J319" s="272"/>
      <c r="K319" s="272"/>
      <c r="L319" s="276"/>
      <c r="M319" s="277"/>
      <c r="N319" s="278"/>
      <c r="O319" s="278"/>
      <c r="P319" s="278"/>
      <c r="Q319" s="278"/>
      <c r="R319" s="278"/>
      <c r="S319" s="278"/>
      <c r="T319" s="279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0" t="s">
        <v>137</v>
      </c>
      <c r="AU319" s="280" t="s">
        <v>87</v>
      </c>
      <c r="AV319" s="15" t="s">
        <v>85</v>
      </c>
      <c r="AW319" s="15" t="s">
        <v>34</v>
      </c>
      <c r="AX319" s="15" t="s">
        <v>77</v>
      </c>
      <c r="AY319" s="280" t="s">
        <v>124</v>
      </c>
    </row>
    <row r="320" s="13" customFormat="1">
      <c r="A320" s="13"/>
      <c r="B320" s="239"/>
      <c r="C320" s="240"/>
      <c r="D320" s="232" t="s">
        <v>137</v>
      </c>
      <c r="E320" s="241" t="s">
        <v>1</v>
      </c>
      <c r="F320" s="242" t="s">
        <v>441</v>
      </c>
      <c r="G320" s="240"/>
      <c r="H320" s="243">
        <v>0.81999999999999995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137</v>
      </c>
      <c r="AU320" s="249" t="s">
        <v>87</v>
      </c>
      <c r="AV320" s="13" t="s">
        <v>87</v>
      </c>
      <c r="AW320" s="13" t="s">
        <v>34</v>
      </c>
      <c r="AX320" s="13" t="s">
        <v>77</v>
      </c>
      <c r="AY320" s="249" t="s">
        <v>124</v>
      </c>
    </row>
    <row r="321" s="13" customFormat="1">
      <c r="A321" s="13"/>
      <c r="B321" s="239"/>
      <c r="C321" s="240"/>
      <c r="D321" s="232" t="s">
        <v>137</v>
      </c>
      <c r="E321" s="241" t="s">
        <v>1</v>
      </c>
      <c r="F321" s="242" t="s">
        <v>442</v>
      </c>
      <c r="G321" s="240"/>
      <c r="H321" s="243">
        <v>0.37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137</v>
      </c>
      <c r="AU321" s="249" t="s">
        <v>87</v>
      </c>
      <c r="AV321" s="13" t="s">
        <v>87</v>
      </c>
      <c r="AW321" s="13" t="s">
        <v>34</v>
      </c>
      <c r="AX321" s="13" t="s">
        <v>77</v>
      </c>
      <c r="AY321" s="249" t="s">
        <v>124</v>
      </c>
    </row>
    <row r="322" s="13" customFormat="1">
      <c r="A322" s="13"/>
      <c r="B322" s="239"/>
      <c r="C322" s="240"/>
      <c r="D322" s="232" t="s">
        <v>137</v>
      </c>
      <c r="E322" s="241" t="s">
        <v>1</v>
      </c>
      <c r="F322" s="242" t="s">
        <v>443</v>
      </c>
      <c r="G322" s="240"/>
      <c r="H322" s="243">
        <v>59.200000000000003</v>
      </c>
      <c r="I322" s="244"/>
      <c r="J322" s="240"/>
      <c r="K322" s="240"/>
      <c r="L322" s="245"/>
      <c r="M322" s="246"/>
      <c r="N322" s="247"/>
      <c r="O322" s="247"/>
      <c r="P322" s="247"/>
      <c r="Q322" s="247"/>
      <c r="R322" s="247"/>
      <c r="S322" s="247"/>
      <c r="T322" s="24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9" t="s">
        <v>137</v>
      </c>
      <c r="AU322" s="249" t="s">
        <v>87</v>
      </c>
      <c r="AV322" s="13" t="s">
        <v>87</v>
      </c>
      <c r="AW322" s="13" t="s">
        <v>34</v>
      </c>
      <c r="AX322" s="13" t="s">
        <v>77</v>
      </c>
      <c r="AY322" s="249" t="s">
        <v>124</v>
      </c>
    </row>
    <row r="323" s="13" customFormat="1">
      <c r="A323" s="13"/>
      <c r="B323" s="239"/>
      <c r="C323" s="240"/>
      <c r="D323" s="232" t="s">
        <v>137</v>
      </c>
      <c r="E323" s="241" t="s">
        <v>1</v>
      </c>
      <c r="F323" s="242" t="s">
        <v>444</v>
      </c>
      <c r="G323" s="240"/>
      <c r="H323" s="243">
        <v>10.032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137</v>
      </c>
      <c r="AU323" s="249" t="s">
        <v>87</v>
      </c>
      <c r="AV323" s="13" t="s">
        <v>87</v>
      </c>
      <c r="AW323" s="13" t="s">
        <v>34</v>
      </c>
      <c r="AX323" s="13" t="s">
        <v>77</v>
      </c>
      <c r="AY323" s="249" t="s">
        <v>124</v>
      </c>
    </row>
    <row r="324" s="13" customFormat="1">
      <c r="A324" s="13"/>
      <c r="B324" s="239"/>
      <c r="C324" s="240"/>
      <c r="D324" s="232" t="s">
        <v>137</v>
      </c>
      <c r="E324" s="241" t="s">
        <v>1</v>
      </c>
      <c r="F324" s="242" t="s">
        <v>445</v>
      </c>
      <c r="G324" s="240"/>
      <c r="H324" s="243">
        <v>41.536000000000001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137</v>
      </c>
      <c r="AU324" s="249" t="s">
        <v>87</v>
      </c>
      <c r="AV324" s="13" t="s">
        <v>87</v>
      </c>
      <c r="AW324" s="13" t="s">
        <v>34</v>
      </c>
      <c r="AX324" s="13" t="s">
        <v>77</v>
      </c>
      <c r="AY324" s="249" t="s">
        <v>124</v>
      </c>
    </row>
    <row r="325" s="13" customFormat="1">
      <c r="A325" s="13"/>
      <c r="B325" s="239"/>
      <c r="C325" s="240"/>
      <c r="D325" s="232" t="s">
        <v>137</v>
      </c>
      <c r="E325" s="241" t="s">
        <v>1</v>
      </c>
      <c r="F325" s="242" t="s">
        <v>446</v>
      </c>
      <c r="G325" s="240"/>
      <c r="H325" s="243">
        <v>3.1680000000000001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137</v>
      </c>
      <c r="AU325" s="249" t="s">
        <v>87</v>
      </c>
      <c r="AV325" s="13" t="s">
        <v>87</v>
      </c>
      <c r="AW325" s="13" t="s">
        <v>34</v>
      </c>
      <c r="AX325" s="13" t="s">
        <v>77</v>
      </c>
      <c r="AY325" s="249" t="s">
        <v>124</v>
      </c>
    </row>
    <row r="326" s="13" customFormat="1">
      <c r="A326" s="13"/>
      <c r="B326" s="239"/>
      <c r="C326" s="240"/>
      <c r="D326" s="232" t="s">
        <v>137</v>
      </c>
      <c r="E326" s="241" t="s">
        <v>1</v>
      </c>
      <c r="F326" s="242" t="s">
        <v>447</v>
      </c>
      <c r="G326" s="240"/>
      <c r="H326" s="243">
        <v>12.32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137</v>
      </c>
      <c r="AU326" s="249" t="s">
        <v>87</v>
      </c>
      <c r="AV326" s="13" t="s">
        <v>87</v>
      </c>
      <c r="AW326" s="13" t="s">
        <v>34</v>
      </c>
      <c r="AX326" s="13" t="s">
        <v>77</v>
      </c>
      <c r="AY326" s="249" t="s">
        <v>124</v>
      </c>
    </row>
    <row r="327" s="16" customFormat="1">
      <c r="A327" s="16"/>
      <c r="B327" s="281"/>
      <c r="C327" s="282"/>
      <c r="D327" s="232" t="s">
        <v>137</v>
      </c>
      <c r="E327" s="283" t="s">
        <v>1</v>
      </c>
      <c r="F327" s="284" t="s">
        <v>448</v>
      </c>
      <c r="G327" s="282"/>
      <c r="H327" s="285">
        <v>127.446</v>
      </c>
      <c r="I327" s="286"/>
      <c r="J327" s="282"/>
      <c r="K327" s="282"/>
      <c r="L327" s="287"/>
      <c r="M327" s="288"/>
      <c r="N327" s="289"/>
      <c r="O327" s="289"/>
      <c r="P327" s="289"/>
      <c r="Q327" s="289"/>
      <c r="R327" s="289"/>
      <c r="S327" s="289"/>
      <c r="T327" s="290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91" t="s">
        <v>137</v>
      </c>
      <c r="AU327" s="291" t="s">
        <v>87</v>
      </c>
      <c r="AV327" s="16" t="s">
        <v>145</v>
      </c>
      <c r="AW327" s="16" t="s">
        <v>34</v>
      </c>
      <c r="AX327" s="16" t="s">
        <v>77</v>
      </c>
      <c r="AY327" s="291" t="s">
        <v>124</v>
      </c>
    </row>
    <row r="328" s="15" customFormat="1">
      <c r="A328" s="15"/>
      <c r="B328" s="271"/>
      <c r="C328" s="272"/>
      <c r="D328" s="232" t="s">
        <v>137</v>
      </c>
      <c r="E328" s="273" t="s">
        <v>1</v>
      </c>
      <c r="F328" s="274" t="s">
        <v>449</v>
      </c>
      <c r="G328" s="272"/>
      <c r="H328" s="273" t="s">
        <v>1</v>
      </c>
      <c r="I328" s="275"/>
      <c r="J328" s="272"/>
      <c r="K328" s="272"/>
      <c r="L328" s="276"/>
      <c r="M328" s="277"/>
      <c r="N328" s="278"/>
      <c r="O328" s="278"/>
      <c r="P328" s="278"/>
      <c r="Q328" s="278"/>
      <c r="R328" s="278"/>
      <c r="S328" s="278"/>
      <c r="T328" s="279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80" t="s">
        <v>137</v>
      </c>
      <c r="AU328" s="280" t="s">
        <v>87</v>
      </c>
      <c r="AV328" s="15" t="s">
        <v>85</v>
      </c>
      <c r="AW328" s="15" t="s">
        <v>34</v>
      </c>
      <c r="AX328" s="15" t="s">
        <v>77</v>
      </c>
      <c r="AY328" s="280" t="s">
        <v>124</v>
      </c>
    </row>
    <row r="329" s="13" customFormat="1">
      <c r="A329" s="13"/>
      <c r="B329" s="239"/>
      <c r="C329" s="240"/>
      <c r="D329" s="232" t="s">
        <v>137</v>
      </c>
      <c r="E329" s="241" t="s">
        <v>1</v>
      </c>
      <c r="F329" s="242" t="s">
        <v>450</v>
      </c>
      <c r="G329" s="240"/>
      <c r="H329" s="243">
        <v>0.52000000000000002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137</v>
      </c>
      <c r="AU329" s="249" t="s">
        <v>87</v>
      </c>
      <c r="AV329" s="13" t="s">
        <v>87</v>
      </c>
      <c r="AW329" s="13" t="s">
        <v>34</v>
      </c>
      <c r="AX329" s="13" t="s">
        <v>77</v>
      </c>
      <c r="AY329" s="249" t="s">
        <v>124</v>
      </c>
    </row>
    <row r="330" s="13" customFormat="1">
      <c r="A330" s="13"/>
      <c r="B330" s="239"/>
      <c r="C330" s="240"/>
      <c r="D330" s="232" t="s">
        <v>137</v>
      </c>
      <c r="E330" s="241" t="s">
        <v>1</v>
      </c>
      <c r="F330" s="242" t="s">
        <v>451</v>
      </c>
      <c r="G330" s="240"/>
      <c r="H330" s="243">
        <v>33.840000000000003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137</v>
      </c>
      <c r="AU330" s="249" t="s">
        <v>87</v>
      </c>
      <c r="AV330" s="13" t="s">
        <v>87</v>
      </c>
      <c r="AW330" s="13" t="s">
        <v>34</v>
      </c>
      <c r="AX330" s="13" t="s">
        <v>77</v>
      </c>
      <c r="AY330" s="249" t="s">
        <v>124</v>
      </c>
    </row>
    <row r="331" s="13" customFormat="1">
      <c r="A331" s="13"/>
      <c r="B331" s="239"/>
      <c r="C331" s="240"/>
      <c r="D331" s="232" t="s">
        <v>137</v>
      </c>
      <c r="E331" s="241" t="s">
        <v>1</v>
      </c>
      <c r="F331" s="242" t="s">
        <v>452</v>
      </c>
      <c r="G331" s="240"/>
      <c r="H331" s="243">
        <v>191.81999999999999</v>
      </c>
      <c r="I331" s="244"/>
      <c r="J331" s="240"/>
      <c r="K331" s="240"/>
      <c r="L331" s="245"/>
      <c r="M331" s="246"/>
      <c r="N331" s="247"/>
      <c r="O331" s="247"/>
      <c r="P331" s="247"/>
      <c r="Q331" s="247"/>
      <c r="R331" s="247"/>
      <c r="S331" s="247"/>
      <c r="T331" s="24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9" t="s">
        <v>137</v>
      </c>
      <c r="AU331" s="249" t="s">
        <v>87</v>
      </c>
      <c r="AV331" s="13" t="s">
        <v>87</v>
      </c>
      <c r="AW331" s="13" t="s">
        <v>34</v>
      </c>
      <c r="AX331" s="13" t="s">
        <v>77</v>
      </c>
      <c r="AY331" s="249" t="s">
        <v>124</v>
      </c>
    </row>
    <row r="332" s="13" customFormat="1">
      <c r="A332" s="13"/>
      <c r="B332" s="239"/>
      <c r="C332" s="240"/>
      <c r="D332" s="232" t="s">
        <v>137</v>
      </c>
      <c r="E332" s="241" t="s">
        <v>1</v>
      </c>
      <c r="F332" s="242" t="s">
        <v>453</v>
      </c>
      <c r="G332" s="240"/>
      <c r="H332" s="243">
        <v>3.3599999999999999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137</v>
      </c>
      <c r="AU332" s="249" t="s">
        <v>87</v>
      </c>
      <c r="AV332" s="13" t="s">
        <v>87</v>
      </c>
      <c r="AW332" s="13" t="s">
        <v>34</v>
      </c>
      <c r="AX332" s="13" t="s">
        <v>77</v>
      </c>
      <c r="AY332" s="249" t="s">
        <v>124</v>
      </c>
    </row>
    <row r="333" s="13" customFormat="1">
      <c r="A333" s="13"/>
      <c r="B333" s="239"/>
      <c r="C333" s="240"/>
      <c r="D333" s="232" t="s">
        <v>137</v>
      </c>
      <c r="E333" s="241" t="s">
        <v>1</v>
      </c>
      <c r="F333" s="242" t="s">
        <v>454</v>
      </c>
      <c r="G333" s="240"/>
      <c r="H333" s="243">
        <v>9.7200000000000006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137</v>
      </c>
      <c r="AU333" s="249" t="s">
        <v>87</v>
      </c>
      <c r="AV333" s="13" t="s">
        <v>87</v>
      </c>
      <c r="AW333" s="13" t="s">
        <v>34</v>
      </c>
      <c r="AX333" s="13" t="s">
        <v>77</v>
      </c>
      <c r="AY333" s="249" t="s">
        <v>124</v>
      </c>
    </row>
    <row r="334" s="13" customFormat="1">
      <c r="A334" s="13"/>
      <c r="B334" s="239"/>
      <c r="C334" s="240"/>
      <c r="D334" s="232" t="s">
        <v>137</v>
      </c>
      <c r="E334" s="241" t="s">
        <v>1</v>
      </c>
      <c r="F334" s="242" t="s">
        <v>455</v>
      </c>
      <c r="G334" s="240"/>
      <c r="H334" s="243">
        <v>35.840000000000003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137</v>
      </c>
      <c r="AU334" s="249" t="s">
        <v>87</v>
      </c>
      <c r="AV334" s="13" t="s">
        <v>87</v>
      </c>
      <c r="AW334" s="13" t="s">
        <v>34</v>
      </c>
      <c r="AX334" s="13" t="s">
        <v>77</v>
      </c>
      <c r="AY334" s="249" t="s">
        <v>124</v>
      </c>
    </row>
    <row r="335" s="13" customFormat="1">
      <c r="A335" s="13"/>
      <c r="B335" s="239"/>
      <c r="C335" s="240"/>
      <c r="D335" s="232" t="s">
        <v>137</v>
      </c>
      <c r="E335" s="241" t="s">
        <v>1</v>
      </c>
      <c r="F335" s="242" t="s">
        <v>456</v>
      </c>
      <c r="G335" s="240"/>
      <c r="H335" s="243">
        <v>16.640000000000001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137</v>
      </c>
      <c r="AU335" s="249" t="s">
        <v>87</v>
      </c>
      <c r="AV335" s="13" t="s">
        <v>87</v>
      </c>
      <c r="AW335" s="13" t="s">
        <v>34</v>
      </c>
      <c r="AX335" s="13" t="s">
        <v>77</v>
      </c>
      <c r="AY335" s="249" t="s">
        <v>124</v>
      </c>
    </row>
    <row r="336" s="13" customFormat="1">
      <c r="A336" s="13"/>
      <c r="B336" s="239"/>
      <c r="C336" s="240"/>
      <c r="D336" s="232" t="s">
        <v>137</v>
      </c>
      <c r="E336" s="241" t="s">
        <v>1</v>
      </c>
      <c r="F336" s="242" t="s">
        <v>457</v>
      </c>
      <c r="G336" s="240"/>
      <c r="H336" s="243">
        <v>46.920000000000002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137</v>
      </c>
      <c r="AU336" s="249" t="s">
        <v>87</v>
      </c>
      <c r="AV336" s="13" t="s">
        <v>87</v>
      </c>
      <c r="AW336" s="13" t="s">
        <v>34</v>
      </c>
      <c r="AX336" s="13" t="s">
        <v>77</v>
      </c>
      <c r="AY336" s="249" t="s">
        <v>124</v>
      </c>
    </row>
    <row r="337" s="13" customFormat="1">
      <c r="A337" s="13"/>
      <c r="B337" s="239"/>
      <c r="C337" s="240"/>
      <c r="D337" s="232" t="s">
        <v>137</v>
      </c>
      <c r="E337" s="241" t="s">
        <v>1</v>
      </c>
      <c r="F337" s="242" t="s">
        <v>458</v>
      </c>
      <c r="G337" s="240"/>
      <c r="H337" s="243">
        <v>43.32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137</v>
      </c>
      <c r="AU337" s="249" t="s">
        <v>87</v>
      </c>
      <c r="AV337" s="13" t="s">
        <v>87</v>
      </c>
      <c r="AW337" s="13" t="s">
        <v>34</v>
      </c>
      <c r="AX337" s="13" t="s">
        <v>77</v>
      </c>
      <c r="AY337" s="249" t="s">
        <v>124</v>
      </c>
    </row>
    <row r="338" s="13" customFormat="1">
      <c r="A338" s="13"/>
      <c r="B338" s="239"/>
      <c r="C338" s="240"/>
      <c r="D338" s="232" t="s">
        <v>137</v>
      </c>
      <c r="E338" s="241" t="s">
        <v>1</v>
      </c>
      <c r="F338" s="242" t="s">
        <v>459</v>
      </c>
      <c r="G338" s="240"/>
      <c r="H338" s="243">
        <v>11.52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137</v>
      </c>
      <c r="AU338" s="249" t="s">
        <v>87</v>
      </c>
      <c r="AV338" s="13" t="s">
        <v>87</v>
      </c>
      <c r="AW338" s="13" t="s">
        <v>34</v>
      </c>
      <c r="AX338" s="13" t="s">
        <v>77</v>
      </c>
      <c r="AY338" s="249" t="s">
        <v>124</v>
      </c>
    </row>
    <row r="339" s="16" customFormat="1">
      <c r="A339" s="16"/>
      <c r="B339" s="281"/>
      <c r="C339" s="282"/>
      <c r="D339" s="232" t="s">
        <v>137</v>
      </c>
      <c r="E339" s="283" t="s">
        <v>1</v>
      </c>
      <c r="F339" s="284" t="s">
        <v>448</v>
      </c>
      <c r="G339" s="282"/>
      <c r="H339" s="285">
        <v>393.5</v>
      </c>
      <c r="I339" s="286"/>
      <c r="J339" s="282"/>
      <c r="K339" s="282"/>
      <c r="L339" s="287"/>
      <c r="M339" s="288"/>
      <c r="N339" s="289"/>
      <c r="O339" s="289"/>
      <c r="P339" s="289"/>
      <c r="Q339" s="289"/>
      <c r="R339" s="289"/>
      <c r="S339" s="289"/>
      <c r="T339" s="290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91" t="s">
        <v>137</v>
      </c>
      <c r="AU339" s="291" t="s">
        <v>87</v>
      </c>
      <c r="AV339" s="16" t="s">
        <v>145</v>
      </c>
      <c r="AW339" s="16" t="s">
        <v>34</v>
      </c>
      <c r="AX339" s="16" t="s">
        <v>77</v>
      </c>
      <c r="AY339" s="291" t="s">
        <v>124</v>
      </c>
    </row>
    <row r="340" s="15" customFormat="1">
      <c r="A340" s="15"/>
      <c r="B340" s="271"/>
      <c r="C340" s="272"/>
      <c r="D340" s="232" t="s">
        <v>137</v>
      </c>
      <c r="E340" s="273" t="s">
        <v>1</v>
      </c>
      <c r="F340" s="274" t="s">
        <v>460</v>
      </c>
      <c r="G340" s="272"/>
      <c r="H340" s="273" t="s">
        <v>1</v>
      </c>
      <c r="I340" s="275"/>
      <c r="J340" s="272"/>
      <c r="K340" s="272"/>
      <c r="L340" s="276"/>
      <c r="M340" s="277"/>
      <c r="N340" s="278"/>
      <c r="O340" s="278"/>
      <c r="P340" s="278"/>
      <c r="Q340" s="278"/>
      <c r="R340" s="278"/>
      <c r="S340" s="278"/>
      <c r="T340" s="279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80" t="s">
        <v>137</v>
      </c>
      <c r="AU340" s="280" t="s">
        <v>87</v>
      </c>
      <c r="AV340" s="15" t="s">
        <v>85</v>
      </c>
      <c r="AW340" s="15" t="s">
        <v>34</v>
      </c>
      <c r="AX340" s="15" t="s">
        <v>77</v>
      </c>
      <c r="AY340" s="280" t="s">
        <v>124</v>
      </c>
    </row>
    <row r="341" s="13" customFormat="1">
      <c r="A341" s="13"/>
      <c r="B341" s="239"/>
      <c r="C341" s="240"/>
      <c r="D341" s="232" t="s">
        <v>137</v>
      </c>
      <c r="E341" s="241" t="s">
        <v>1</v>
      </c>
      <c r="F341" s="242" t="s">
        <v>461</v>
      </c>
      <c r="G341" s="240"/>
      <c r="H341" s="243">
        <v>0.47999999999999998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137</v>
      </c>
      <c r="AU341" s="249" t="s">
        <v>87</v>
      </c>
      <c r="AV341" s="13" t="s">
        <v>87</v>
      </c>
      <c r="AW341" s="13" t="s">
        <v>34</v>
      </c>
      <c r="AX341" s="13" t="s">
        <v>77</v>
      </c>
      <c r="AY341" s="249" t="s">
        <v>124</v>
      </c>
    </row>
    <row r="342" s="16" customFormat="1">
      <c r="A342" s="16"/>
      <c r="B342" s="281"/>
      <c r="C342" s="282"/>
      <c r="D342" s="232" t="s">
        <v>137</v>
      </c>
      <c r="E342" s="283" t="s">
        <v>1</v>
      </c>
      <c r="F342" s="284" t="s">
        <v>448</v>
      </c>
      <c r="G342" s="282"/>
      <c r="H342" s="285">
        <v>0.47999999999999998</v>
      </c>
      <c r="I342" s="286"/>
      <c r="J342" s="282"/>
      <c r="K342" s="282"/>
      <c r="L342" s="287"/>
      <c r="M342" s="288"/>
      <c r="N342" s="289"/>
      <c r="O342" s="289"/>
      <c r="P342" s="289"/>
      <c r="Q342" s="289"/>
      <c r="R342" s="289"/>
      <c r="S342" s="289"/>
      <c r="T342" s="290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91" t="s">
        <v>137</v>
      </c>
      <c r="AU342" s="291" t="s">
        <v>87</v>
      </c>
      <c r="AV342" s="16" t="s">
        <v>145</v>
      </c>
      <c r="AW342" s="16" t="s">
        <v>34</v>
      </c>
      <c r="AX342" s="16" t="s">
        <v>77</v>
      </c>
      <c r="AY342" s="291" t="s">
        <v>124</v>
      </c>
    </row>
    <row r="343" s="14" customFormat="1">
      <c r="A343" s="14"/>
      <c r="B343" s="250"/>
      <c r="C343" s="251"/>
      <c r="D343" s="232" t="s">
        <v>137</v>
      </c>
      <c r="E343" s="252" t="s">
        <v>1</v>
      </c>
      <c r="F343" s="253" t="s">
        <v>173</v>
      </c>
      <c r="G343" s="251"/>
      <c r="H343" s="254">
        <v>521.42600000000004</v>
      </c>
      <c r="I343" s="255"/>
      <c r="J343" s="251"/>
      <c r="K343" s="251"/>
      <c r="L343" s="256"/>
      <c r="M343" s="257"/>
      <c r="N343" s="258"/>
      <c r="O343" s="258"/>
      <c r="P343" s="258"/>
      <c r="Q343" s="258"/>
      <c r="R343" s="258"/>
      <c r="S343" s="258"/>
      <c r="T343" s="25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0" t="s">
        <v>137</v>
      </c>
      <c r="AU343" s="260" t="s">
        <v>87</v>
      </c>
      <c r="AV343" s="14" t="s">
        <v>131</v>
      </c>
      <c r="AW343" s="14" t="s">
        <v>34</v>
      </c>
      <c r="AX343" s="14" t="s">
        <v>85</v>
      </c>
      <c r="AY343" s="260" t="s">
        <v>124</v>
      </c>
    </row>
    <row r="344" s="2" customFormat="1" ht="16.5" customHeight="1">
      <c r="A344" s="39"/>
      <c r="B344" s="40"/>
      <c r="C344" s="219" t="s">
        <v>462</v>
      </c>
      <c r="D344" s="219" t="s">
        <v>126</v>
      </c>
      <c r="E344" s="220" t="s">
        <v>463</v>
      </c>
      <c r="F344" s="221" t="s">
        <v>464</v>
      </c>
      <c r="G344" s="222" t="s">
        <v>242</v>
      </c>
      <c r="H344" s="223">
        <v>4692.8339999999998</v>
      </c>
      <c r="I344" s="224"/>
      <c r="J344" s="225">
        <f>ROUND(I344*H344,2)</f>
        <v>0</v>
      </c>
      <c r="K344" s="221" t="s">
        <v>130</v>
      </c>
      <c r="L344" s="45"/>
      <c r="M344" s="226" t="s">
        <v>1</v>
      </c>
      <c r="N344" s="227" t="s">
        <v>42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131</v>
      </c>
      <c r="AT344" s="230" t="s">
        <v>126</v>
      </c>
      <c r="AU344" s="230" t="s">
        <v>87</v>
      </c>
      <c r="AY344" s="18" t="s">
        <v>124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85</v>
      </c>
      <c r="BK344" s="231">
        <f>ROUND(I344*H344,2)</f>
        <v>0</v>
      </c>
      <c r="BL344" s="18" t="s">
        <v>131</v>
      </c>
      <c r="BM344" s="230" t="s">
        <v>465</v>
      </c>
    </row>
    <row r="345" s="2" customFormat="1">
      <c r="A345" s="39"/>
      <c r="B345" s="40"/>
      <c r="C345" s="41"/>
      <c r="D345" s="232" t="s">
        <v>133</v>
      </c>
      <c r="E345" s="41"/>
      <c r="F345" s="233" t="s">
        <v>466</v>
      </c>
      <c r="G345" s="41"/>
      <c r="H345" s="41"/>
      <c r="I345" s="234"/>
      <c r="J345" s="41"/>
      <c r="K345" s="41"/>
      <c r="L345" s="45"/>
      <c r="M345" s="235"/>
      <c r="N345" s="236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133</v>
      </c>
      <c r="AU345" s="18" t="s">
        <v>87</v>
      </c>
    </row>
    <row r="346" s="2" customFormat="1">
      <c r="A346" s="39"/>
      <c r="B346" s="40"/>
      <c r="C346" s="41"/>
      <c r="D346" s="237" t="s">
        <v>135</v>
      </c>
      <c r="E346" s="41"/>
      <c r="F346" s="238" t="s">
        <v>467</v>
      </c>
      <c r="G346" s="41"/>
      <c r="H346" s="41"/>
      <c r="I346" s="234"/>
      <c r="J346" s="41"/>
      <c r="K346" s="41"/>
      <c r="L346" s="45"/>
      <c r="M346" s="235"/>
      <c r="N346" s="23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135</v>
      </c>
      <c r="AU346" s="18" t="s">
        <v>87</v>
      </c>
    </row>
    <row r="347" s="13" customFormat="1">
      <c r="A347" s="13"/>
      <c r="B347" s="239"/>
      <c r="C347" s="240"/>
      <c r="D347" s="232" t="s">
        <v>137</v>
      </c>
      <c r="E347" s="241" t="s">
        <v>1</v>
      </c>
      <c r="F347" s="242" t="s">
        <v>468</v>
      </c>
      <c r="G347" s="240"/>
      <c r="H347" s="243">
        <v>4692.8339999999998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137</v>
      </c>
      <c r="AU347" s="249" t="s">
        <v>87</v>
      </c>
      <c r="AV347" s="13" t="s">
        <v>87</v>
      </c>
      <c r="AW347" s="13" t="s">
        <v>34</v>
      </c>
      <c r="AX347" s="13" t="s">
        <v>85</v>
      </c>
      <c r="AY347" s="249" t="s">
        <v>124</v>
      </c>
    </row>
    <row r="348" s="2" customFormat="1" ht="24.15" customHeight="1">
      <c r="A348" s="39"/>
      <c r="B348" s="40"/>
      <c r="C348" s="219" t="s">
        <v>469</v>
      </c>
      <c r="D348" s="219" t="s">
        <v>126</v>
      </c>
      <c r="E348" s="220" t="s">
        <v>470</v>
      </c>
      <c r="F348" s="221" t="s">
        <v>471</v>
      </c>
      <c r="G348" s="222" t="s">
        <v>242</v>
      </c>
      <c r="H348" s="223">
        <v>127.446</v>
      </c>
      <c r="I348" s="224"/>
      <c r="J348" s="225">
        <f>ROUND(I348*H348,2)</f>
        <v>0</v>
      </c>
      <c r="K348" s="221" t="s">
        <v>130</v>
      </c>
      <c r="L348" s="45"/>
      <c r="M348" s="226" t="s">
        <v>1</v>
      </c>
      <c r="N348" s="227" t="s">
        <v>42</v>
      </c>
      <c r="O348" s="92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131</v>
      </c>
      <c r="AT348" s="230" t="s">
        <v>126</v>
      </c>
      <c r="AU348" s="230" t="s">
        <v>87</v>
      </c>
      <c r="AY348" s="18" t="s">
        <v>124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85</v>
      </c>
      <c r="BK348" s="231">
        <f>ROUND(I348*H348,2)</f>
        <v>0</v>
      </c>
      <c r="BL348" s="18" t="s">
        <v>131</v>
      </c>
      <c r="BM348" s="230" t="s">
        <v>472</v>
      </c>
    </row>
    <row r="349" s="2" customFormat="1">
      <c r="A349" s="39"/>
      <c r="B349" s="40"/>
      <c r="C349" s="41"/>
      <c r="D349" s="232" t="s">
        <v>133</v>
      </c>
      <c r="E349" s="41"/>
      <c r="F349" s="233" t="s">
        <v>473</v>
      </c>
      <c r="G349" s="41"/>
      <c r="H349" s="41"/>
      <c r="I349" s="234"/>
      <c r="J349" s="41"/>
      <c r="K349" s="41"/>
      <c r="L349" s="45"/>
      <c r="M349" s="235"/>
      <c r="N349" s="236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133</v>
      </c>
      <c r="AU349" s="18" t="s">
        <v>87</v>
      </c>
    </row>
    <row r="350" s="2" customFormat="1">
      <c r="A350" s="39"/>
      <c r="B350" s="40"/>
      <c r="C350" s="41"/>
      <c r="D350" s="237" t="s">
        <v>135</v>
      </c>
      <c r="E350" s="41"/>
      <c r="F350" s="238" t="s">
        <v>474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135</v>
      </c>
      <c r="AU350" s="18" t="s">
        <v>87</v>
      </c>
    </row>
    <row r="351" s="13" customFormat="1">
      <c r="A351" s="13"/>
      <c r="B351" s="239"/>
      <c r="C351" s="240"/>
      <c r="D351" s="232" t="s">
        <v>137</v>
      </c>
      <c r="E351" s="241" t="s">
        <v>1</v>
      </c>
      <c r="F351" s="242" t="s">
        <v>475</v>
      </c>
      <c r="G351" s="240"/>
      <c r="H351" s="243">
        <v>127.446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137</v>
      </c>
      <c r="AU351" s="249" t="s">
        <v>87</v>
      </c>
      <c r="AV351" s="13" t="s">
        <v>87</v>
      </c>
      <c r="AW351" s="13" t="s">
        <v>34</v>
      </c>
      <c r="AX351" s="13" t="s">
        <v>85</v>
      </c>
      <c r="AY351" s="249" t="s">
        <v>124</v>
      </c>
    </row>
    <row r="352" s="2" customFormat="1" ht="24.15" customHeight="1">
      <c r="A352" s="39"/>
      <c r="B352" s="40"/>
      <c r="C352" s="219" t="s">
        <v>476</v>
      </c>
      <c r="D352" s="219" t="s">
        <v>126</v>
      </c>
      <c r="E352" s="220" t="s">
        <v>477</v>
      </c>
      <c r="F352" s="221" t="s">
        <v>478</v>
      </c>
      <c r="G352" s="222" t="s">
        <v>242</v>
      </c>
      <c r="H352" s="223">
        <v>393.5</v>
      </c>
      <c r="I352" s="224"/>
      <c r="J352" s="225">
        <f>ROUND(I352*H352,2)</f>
        <v>0</v>
      </c>
      <c r="K352" s="221" t="s">
        <v>130</v>
      </c>
      <c r="L352" s="45"/>
      <c r="M352" s="226" t="s">
        <v>1</v>
      </c>
      <c r="N352" s="227" t="s">
        <v>42</v>
      </c>
      <c r="O352" s="92"/>
      <c r="P352" s="228">
        <f>O352*H352</f>
        <v>0</v>
      </c>
      <c r="Q352" s="228">
        <v>0</v>
      </c>
      <c r="R352" s="228">
        <f>Q352*H352</f>
        <v>0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131</v>
      </c>
      <c r="AT352" s="230" t="s">
        <v>126</v>
      </c>
      <c r="AU352" s="230" t="s">
        <v>87</v>
      </c>
      <c r="AY352" s="18" t="s">
        <v>124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85</v>
      </c>
      <c r="BK352" s="231">
        <f>ROUND(I352*H352,2)</f>
        <v>0</v>
      </c>
      <c r="BL352" s="18" t="s">
        <v>131</v>
      </c>
      <c r="BM352" s="230" t="s">
        <v>479</v>
      </c>
    </row>
    <row r="353" s="2" customFormat="1">
      <c r="A353" s="39"/>
      <c r="B353" s="40"/>
      <c r="C353" s="41"/>
      <c r="D353" s="232" t="s">
        <v>133</v>
      </c>
      <c r="E353" s="41"/>
      <c r="F353" s="233" t="s">
        <v>244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133</v>
      </c>
      <c r="AU353" s="18" t="s">
        <v>87</v>
      </c>
    </row>
    <row r="354" s="2" customFormat="1">
      <c r="A354" s="39"/>
      <c r="B354" s="40"/>
      <c r="C354" s="41"/>
      <c r="D354" s="237" t="s">
        <v>135</v>
      </c>
      <c r="E354" s="41"/>
      <c r="F354" s="238" t="s">
        <v>480</v>
      </c>
      <c r="G354" s="41"/>
      <c r="H354" s="41"/>
      <c r="I354" s="234"/>
      <c r="J354" s="41"/>
      <c r="K354" s="41"/>
      <c r="L354" s="45"/>
      <c r="M354" s="235"/>
      <c r="N354" s="236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135</v>
      </c>
      <c r="AU354" s="18" t="s">
        <v>87</v>
      </c>
    </row>
    <row r="355" s="13" customFormat="1">
      <c r="A355" s="13"/>
      <c r="B355" s="239"/>
      <c r="C355" s="240"/>
      <c r="D355" s="232" t="s">
        <v>137</v>
      </c>
      <c r="E355" s="241" t="s">
        <v>1</v>
      </c>
      <c r="F355" s="242" t="s">
        <v>481</v>
      </c>
      <c r="G355" s="240"/>
      <c r="H355" s="243">
        <v>393.5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137</v>
      </c>
      <c r="AU355" s="249" t="s">
        <v>87</v>
      </c>
      <c r="AV355" s="13" t="s">
        <v>87</v>
      </c>
      <c r="AW355" s="13" t="s">
        <v>34</v>
      </c>
      <c r="AX355" s="13" t="s">
        <v>85</v>
      </c>
      <c r="AY355" s="249" t="s">
        <v>124</v>
      </c>
    </row>
    <row r="356" s="2" customFormat="1" ht="24.15" customHeight="1">
      <c r="A356" s="39"/>
      <c r="B356" s="40"/>
      <c r="C356" s="219" t="s">
        <v>482</v>
      </c>
      <c r="D356" s="219" t="s">
        <v>126</v>
      </c>
      <c r="E356" s="220" t="s">
        <v>483</v>
      </c>
      <c r="F356" s="221" t="s">
        <v>484</v>
      </c>
      <c r="G356" s="222" t="s">
        <v>242</v>
      </c>
      <c r="H356" s="223">
        <v>0.47999999999999998</v>
      </c>
      <c r="I356" s="224"/>
      <c r="J356" s="225">
        <f>ROUND(I356*H356,2)</f>
        <v>0</v>
      </c>
      <c r="K356" s="221" t="s">
        <v>130</v>
      </c>
      <c r="L356" s="45"/>
      <c r="M356" s="226" t="s">
        <v>1</v>
      </c>
      <c r="N356" s="227" t="s">
        <v>42</v>
      </c>
      <c r="O356" s="92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131</v>
      </c>
      <c r="AT356" s="230" t="s">
        <v>126</v>
      </c>
      <c r="AU356" s="230" t="s">
        <v>87</v>
      </c>
      <c r="AY356" s="18" t="s">
        <v>124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85</v>
      </c>
      <c r="BK356" s="231">
        <f>ROUND(I356*H356,2)</f>
        <v>0</v>
      </c>
      <c r="BL356" s="18" t="s">
        <v>131</v>
      </c>
      <c r="BM356" s="230" t="s">
        <v>485</v>
      </c>
    </row>
    <row r="357" s="2" customFormat="1">
      <c r="A357" s="39"/>
      <c r="B357" s="40"/>
      <c r="C357" s="41"/>
      <c r="D357" s="232" t="s">
        <v>133</v>
      </c>
      <c r="E357" s="41"/>
      <c r="F357" s="233" t="s">
        <v>486</v>
      </c>
      <c r="G357" s="41"/>
      <c r="H357" s="41"/>
      <c r="I357" s="234"/>
      <c r="J357" s="41"/>
      <c r="K357" s="41"/>
      <c r="L357" s="45"/>
      <c r="M357" s="235"/>
      <c r="N357" s="236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133</v>
      </c>
      <c r="AU357" s="18" t="s">
        <v>87</v>
      </c>
    </row>
    <row r="358" s="2" customFormat="1">
      <c r="A358" s="39"/>
      <c r="B358" s="40"/>
      <c r="C358" s="41"/>
      <c r="D358" s="237" t="s">
        <v>135</v>
      </c>
      <c r="E358" s="41"/>
      <c r="F358" s="238" t="s">
        <v>487</v>
      </c>
      <c r="G358" s="41"/>
      <c r="H358" s="41"/>
      <c r="I358" s="234"/>
      <c r="J358" s="41"/>
      <c r="K358" s="41"/>
      <c r="L358" s="45"/>
      <c r="M358" s="235"/>
      <c r="N358" s="236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135</v>
      </c>
      <c r="AU358" s="18" t="s">
        <v>87</v>
      </c>
    </row>
    <row r="359" s="13" customFormat="1">
      <c r="A359" s="13"/>
      <c r="B359" s="239"/>
      <c r="C359" s="240"/>
      <c r="D359" s="232" t="s">
        <v>137</v>
      </c>
      <c r="E359" s="241" t="s">
        <v>1</v>
      </c>
      <c r="F359" s="242" t="s">
        <v>488</v>
      </c>
      <c r="G359" s="240"/>
      <c r="H359" s="243">
        <v>0.47999999999999998</v>
      </c>
      <c r="I359" s="244"/>
      <c r="J359" s="240"/>
      <c r="K359" s="240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137</v>
      </c>
      <c r="AU359" s="249" t="s">
        <v>87</v>
      </c>
      <c r="AV359" s="13" t="s">
        <v>87</v>
      </c>
      <c r="AW359" s="13" t="s">
        <v>34</v>
      </c>
      <c r="AX359" s="13" t="s">
        <v>85</v>
      </c>
      <c r="AY359" s="249" t="s">
        <v>124</v>
      </c>
    </row>
    <row r="360" s="12" customFormat="1" ht="22.8" customHeight="1">
      <c r="A360" s="12"/>
      <c r="B360" s="203"/>
      <c r="C360" s="204"/>
      <c r="D360" s="205" t="s">
        <v>76</v>
      </c>
      <c r="E360" s="217" t="s">
        <v>489</v>
      </c>
      <c r="F360" s="217" t="s">
        <v>490</v>
      </c>
      <c r="G360" s="204"/>
      <c r="H360" s="204"/>
      <c r="I360" s="207"/>
      <c r="J360" s="218">
        <f>BK360</f>
        <v>0</v>
      </c>
      <c r="K360" s="204"/>
      <c r="L360" s="209"/>
      <c r="M360" s="210"/>
      <c r="N360" s="211"/>
      <c r="O360" s="211"/>
      <c r="P360" s="212">
        <f>SUM(P361:P363)</f>
        <v>0</v>
      </c>
      <c r="Q360" s="211"/>
      <c r="R360" s="212">
        <f>SUM(R361:R363)</f>
        <v>0</v>
      </c>
      <c r="S360" s="211"/>
      <c r="T360" s="213">
        <f>SUM(T361:T363)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4" t="s">
        <v>85</v>
      </c>
      <c r="AT360" s="215" t="s">
        <v>76</v>
      </c>
      <c r="AU360" s="215" t="s">
        <v>85</v>
      </c>
      <c r="AY360" s="214" t="s">
        <v>124</v>
      </c>
      <c r="BK360" s="216">
        <f>SUM(BK361:BK363)</f>
        <v>0</v>
      </c>
    </row>
    <row r="361" s="2" customFormat="1" ht="16.5" customHeight="1">
      <c r="A361" s="39"/>
      <c r="B361" s="40"/>
      <c r="C361" s="219" t="s">
        <v>491</v>
      </c>
      <c r="D361" s="219" t="s">
        <v>126</v>
      </c>
      <c r="E361" s="220" t="s">
        <v>492</v>
      </c>
      <c r="F361" s="221" t="s">
        <v>493</v>
      </c>
      <c r="G361" s="222" t="s">
        <v>242</v>
      </c>
      <c r="H361" s="223">
        <v>363.267</v>
      </c>
      <c r="I361" s="224"/>
      <c r="J361" s="225">
        <f>ROUND(I361*H361,2)</f>
        <v>0</v>
      </c>
      <c r="K361" s="221" t="s">
        <v>130</v>
      </c>
      <c r="L361" s="45"/>
      <c r="M361" s="226" t="s">
        <v>1</v>
      </c>
      <c r="N361" s="227" t="s">
        <v>42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131</v>
      </c>
      <c r="AT361" s="230" t="s">
        <v>126</v>
      </c>
      <c r="AU361" s="230" t="s">
        <v>87</v>
      </c>
      <c r="AY361" s="18" t="s">
        <v>124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85</v>
      </c>
      <c r="BK361" s="231">
        <f>ROUND(I361*H361,2)</f>
        <v>0</v>
      </c>
      <c r="BL361" s="18" t="s">
        <v>131</v>
      </c>
      <c r="BM361" s="230" t="s">
        <v>494</v>
      </c>
    </row>
    <row r="362" s="2" customFormat="1">
      <c r="A362" s="39"/>
      <c r="B362" s="40"/>
      <c r="C362" s="41"/>
      <c r="D362" s="232" t="s">
        <v>133</v>
      </c>
      <c r="E362" s="41"/>
      <c r="F362" s="233" t="s">
        <v>495</v>
      </c>
      <c r="G362" s="41"/>
      <c r="H362" s="41"/>
      <c r="I362" s="234"/>
      <c r="J362" s="41"/>
      <c r="K362" s="41"/>
      <c r="L362" s="45"/>
      <c r="M362" s="235"/>
      <c r="N362" s="236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133</v>
      </c>
      <c r="AU362" s="18" t="s">
        <v>87</v>
      </c>
    </row>
    <row r="363" s="2" customFormat="1">
      <c r="A363" s="39"/>
      <c r="B363" s="40"/>
      <c r="C363" s="41"/>
      <c r="D363" s="237" t="s">
        <v>135</v>
      </c>
      <c r="E363" s="41"/>
      <c r="F363" s="238" t="s">
        <v>496</v>
      </c>
      <c r="G363" s="41"/>
      <c r="H363" s="41"/>
      <c r="I363" s="234"/>
      <c r="J363" s="41"/>
      <c r="K363" s="41"/>
      <c r="L363" s="45"/>
      <c r="M363" s="235"/>
      <c r="N363" s="23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135</v>
      </c>
      <c r="AU363" s="18" t="s">
        <v>87</v>
      </c>
    </row>
    <row r="364" s="12" customFormat="1" ht="25.92" customHeight="1">
      <c r="A364" s="12"/>
      <c r="B364" s="203"/>
      <c r="C364" s="204"/>
      <c r="D364" s="205" t="s">
        <v>76</v>
      </c>
      <c r="E364" s="206" t="s">
        <v>497</v>
      </c>
      <c r="F364" s="206" t="s">
        <v>498</v>
      </c>
      <c r="G364" s="204"/>
      <c r="H364" s="204"/>
      <c r="I364" s="207"/>
      <c r="J364" s="208">
        <f>BK364</f>
        <v>0</v>
      </c>
      <c r="K364" s="204"/>
      <c r="L364" s="209"/>
      <c r="M364" s="210"/>
      <c r="N364" s="211"/>
      <c r="O364" s="211"/>
      <c r="P364" s="212">
        <f>P365</f>
        <v>0</v>
      </c>
      <c r="Q364" s="211"/>
      <c r="R364" s="212">
        <f>R365</f>
        <v>0.089200000000000002</v>
      </c>
      <c r="S364" s="211"/>
      <c r="T364" s="213">
        <f>T365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4" t="s">
        <v>87</v>
      </c>
      <c r="AT364" s="215" t="s">
        <v>76</v>
      </c>
      <c r="AU364" s="215" t="s">
        <v>77</v>
      </c>
      <c r="AY364" s="214" t="s">
        <v>124</v>
      </c>
      <c r="BK364" s="216">
        <f>BK365</f>
        <v>0</v>
      </c>
    </row>
    <row r="365" s="12" customFormat="1" ht="22.8" customHeight="1">
      <c r="A365" s="12"/>
      <c r="B365" s="203"/>
      <c r="C365" s="204"/>
      <c r="D365" s="205" t="s">
        <v>76</v>
      </c>
      <c r="E365" s="217" t="s">
        <v>499</v>
      </c>
      <c r="F365" s="217" t="s">
        <v>500</v>
      </c>
      <c r="G365" s="204"/>
      <c r="H365" s="204"/>
      <c r="I365" s="207"/>
      <c r="J365" s="218">
        <f>BK365</f>
        <v>0</v>
      </c>
      <c r="K365" s="204"/>
      <c r="L365" s="209"/>
      <c r="M365" s="210"/>
      <c r="N365" s="211"/>
      <c r="O365" s="211"/>
      <c r="P365" s="212">
        <f>SUM(P366:P369)</f>
        <v>0</v>
      </c>
      <c r="Q365" s="211"/>
      <c r="R365" s="212">
        <f>SUM(R366:R369)</f>
        <v>0.089200000000000002</v>
      </c>
      <c r="S365" s="211"/>
      <c r="T365" s="213">
        <f>SUM(T366:T369)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4" t="s">
        <v>87</v>
      </c>
      <c r="AT365" s="215" t="s">
        <v>76</v>
      </c>
      <c r="AU365" s="215" t="s">
        <v>85</v>
      </c>
      <c r="AY365" s="214" t="s">
        <v>124</v>
      </c>
      <c r="BK365" s="216">
        <f>SUM(BK366:BK369)</f>
        <v>0</v>
      </c>
    </row>
    <row r="366" s="2" customFormat="1" ht="16.5" customHeight="1">
      <c r="A366" s="39"/>
      <c r="B366" s="40"/>
      <c r="C366" s="219" t="s">
        <v>501</v>
      </c>
      <c r="D366" s="219" t="s">
        <v>126</v>
      </c>
      <c r="E366" s="220" t="s">
        <v>502</v>
      </c>
      <c r="F366" s="221" t="s">
        <v>503</v>
      </c>
      <c r="G366" s="222" t="s">
        <v>129</v>
      </c>
      <c r="H366" s="223">
        <v>111.5</v>
      </c>
      <c r="I366" s="224"/>
      <c r="J366" s="225">
        <f>ROUND(I366*H366,2)</f>
        <v>0</v>
      </c>
      <c r="K366" s="221" t="s">
        <v>130</v>
      </c>
      <c r="L366" s="45"/>
      <c r="M366" s="226" t="s">
        <v>1</v>
      </c>
      <c r="N366" s="227" t="s">
        <v>42</v>
      </c>
      <c r="O366" s="92"/>
      <c r="P366" s="228">
        <f>O366*H366</f>
        <v>0</v>
      </c>
      <c r="Q366" s="228">
        <v>0.00080000000000000004</v>
      </c>
      <c r="R366" s="228">
        <f>Q366*H366</f>
        <v>0.089200000000000002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247</v>
      </c>
      <c r="AT366" s="230" t="s">
        <v>126</v>
      </c>
      <c r="AU366" s="230" t="s">
        <v>87</v>
      </c>
      <c r="AY366" s="18" t="s">
        <v>124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85</v>
      </c>
      <c r="BK366" s="231">
        <f>ROUND(I366*H366,2)</f>
        <v>0</v>
      </c>
      <c r="BL366" s="18" t="s">
        <v>247</v>
      </c>
      <c r="BM366" s="230" t="s">
        <v>504</v>
      </c>
    </row>
    <row r="367" s="2" customFormat="1">
      <c r="A367" s="39"/>
      <c r="B367" s="40"/>
      <c r="C367" s="41"/>
      <c r="D367" s="232" t="s">
        <v>133</v>
      </c>
      <c r="E367" s="41"/>
      <c r="F367" s="233" t="s">
        <v>505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133</v>
      </c>
      <c r="AU367" s="18" t="s">
        <v>87</v>
      </c>
    </row>
    <row r="368" s="2" customFormat="1">
      <c r="A368" s="39"/>
      <c r="B368" s="40"/>
      <c r="C368" s="41"/>
      <c r="D368" s="237" t="s">
        <v>135</v>
      </c>
      <c r="E368" s="41"/>
      <c r="F368" s="238" t="s">
        <v>506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135</v>
      </c>
      <c r="AU368" s="18" t="s">
        <v>87</v>
      </c>
    </row>
    <row r="369" s="13" customFormat="1">
      <c r="A369" s="13"/>
      <c r="B369" s="239"/>
      <c r="C369" s="240"/>
      <c r="D369" s="232" t="s">
        <v>137</v>
      </c>
      <c r="E369" s="241" t="s">
        <v>1</v>
      </c>
      <c r="F369" s="242" t="s">
        <v>507</v>
      </c>
      <c r="G369" s="240"/>
      <c r="H369" s="243">
        <v>111.5</v>
      </c>
      <c r="I369" s="244"/>
      <c r="J369" s="240"/>
      <c r="K369" s="240"/>
      <c r="L369" s="245"/>
      <c r="M369" s="292"/>
      <c r="N369" s="293"/>
      <c r="O369" s="293"/>
      <c r="P369" s="293"/>
      <c r="Q369" s="293"/>
      <c r="R369" s="293"/>
      <c r="S369" s="293"/>
      <c r="T369" s="29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137</v>
      </c>
      <c r="AU369" s="249" t="s">
        <v>87</v>
      </c>
      <c r="AV369" s="13" t="s">
        <v>87</v>
      </c>
      <c r="AW369" s="13" t="s">
        <v>34</v>
      </c>
      <c r="AX369" s="13" t="s">
        <v>85</v>
      </c>
      <c r="AY369" s="249" t="s">
        <v>124</v>
      </c>
    </row>
    <row r="370" s="2" customFormat="1" ht="6.96" customHeight="1">
      <c r="A370" s="39"/>
      <c r="B370" s="67"/>
      <c r="C370" s="68"/>
      <c r="D370" s="68"/>
      <c r="E370" s="68"/>
      <c r="F370" s="68"/>
      <c r="G370" s="68"/>
      <c r="H370" s="68"/>
      <c r="I370" s="68"/>
      <c r="J370" s="68"/>
      <c r="K370" s="68"/>
      <c r="L370" s="45"/>
      <c r="M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</row>
  </sheetData>
  <sheetProtection sheet="1" autoFilter="0" formatColumns="0" formatRows="0" objects="1" scenarios="1" spinCount="100000" saltValue="kuhfuJjCn0LHMFWHyzxVNgYzUIjpP4LDHgqwVwyxh5ggz2Yp5ictHmm5i5TJN1VT5Fk0Lewk9Ic8E5Hlb8UulQ==" hashValue="KtT/srWRl4nwmRQeKdAHDKDCdUe4OnHvwDVVmdbfdlS/4bJpWEe5t8pyd3J65STR7V7nr8iV9iHPd1miNgQGuA==" algorithmName="SHA-512" password="CC35"/>
  <autoFilter ref="C124:K36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30" r:id="rId1" display="https://podminky.urs.cz/item/CS_URS_2025_02/113106136"/>
    <hyperlink ref="F134" r:id="rId2" display="https://podminky.urs.cz/item/CS_URS_2025_02/113106142"/>
    <hyperlink ref="F138" r:id="rId3" display="https://podminky.urs.cz/item/CS_URS_2025_02/113106144"/>
    <hyperlink ref="F142" r:id="rId4" display="https://podminky.urs.cz/item/CS_URS_2025_02/113106185"/>
    <hyperlink ref="F146" r:id="rId5" display="https://podminky.urs.cz/item/CS_URS_2025_02/113107142"/>
    <hyperlink ref="F150" r:id="rId6" display="https://podminky.urs.cz/item/CS_URS_2025_02/113107161"/>
    <hyperlink ref="F156" r:id="rId7" display="https://podminky.urs.cz/item/CS_URS_2025_02/113107170"/>
    <hyperlink ref="F160" r:id="rId8" display="https://podminky.urs.cz/item/CS_URS_2025_02/113107223"/>
    <hyperlink ref="F167" r:id="rId9" display="https://podminky.urs.cz/item/CS_URS_2025_02/113107224"/>
    <hyperlink ref="F176" r:id="rId10" display="https://podminky.urs.cz/item/CS_URS_2025_02/113201112"/>
    <hyperlink ref="F180" r:id="rId11" display="https://podminky.urs.cz/item/CS_URS_2025_02/113202111"/>
    <hyperlink ref="F186" r:id="rId12" display="https://podminky.urs.cz/item/CS_URS_2025_02/113204111"/>
    <hyperlink ref="F190" r:id="rId13" display="https://podminky.urs.cz/item/CS_URS_2025_02/122251103"/>
    <hyperlink ref="F194" r:id="rId14" display="https://podminky.urs.cz/item/CS_URS_2025_02/162751117"/>
    <hyperlink ref="F200" r:id="rId15" display="https://podminky.urs.cz/item/CS_URS_2025_02/171201231"/>
    <hyperlink ref="F204" r:id="rId16" display="https://podminky.urs.cz/item/CS_URS_2025_02/171251201"/>
    <hyperlink ref="F208" r:id="rId17" display="https://podminky.urs.cz/item/CS_URS_2025_02/174151101"/>
    <hyperlink ref="F220" r:id="rId18" display="https://podminky.urs.cz/item/CS_URS_2025_02/181311103"/>
    <hyperlink ref="F224" r:id="rId19" display="https://podminky.urs.cz/item/CS_URS_2025_02/181411131"/>
    <hyperlink ref="F234" r:id="rId20" display="https://podminky.urs.cz/item/CS_URS_2025_02/181951112"/>
    <hyperlink ref="F239" r:id="rId21" display="https://podminky.urs.cz/item/CS_URS_2025_02/564851111"/>
    <hyperlink ref="F245" r:id="rId22" display="https://podminky.urs.cz/item/CS_URS_2025_02/567124121"/>
    <hyperlink ref="F249" r:id="rId23" display="https://podminky.urs.cz/item/CS_URS_2025_02/573211107"/>
    <hyperlink ref="F253" r:id="rId24" display="https://podminky.urs.cz/item/CS_URS_2025_02/577144111"/>
    <hyperlink ref="F257" r:id="rId25" display="https://podminky.urs.cz/item/CS_URS_2025_02/596211213"/>
    <hyperlink ref="F270" r:id="rId26" display="https://podminky.urs.cz/item/CS_URS_2025_02/637121111"/>
    <hyperlink ref="F275" r:id="rId27" display="https://podminky.urs.cz/item/CS_URS_2025_02/915491211"/>
    <hyperlink ref="F282" r:id="rId28" display="https://podminky.urs.cz/item/CS_URS_2025_02/916131213"/>
    <hyperlink ref="F292" r:id="rId29" display="https://podminky.urs.cz/item/CS_URS_2025_02/916231213"/>
    <hyperlink ref="F299" r:id="rId30" display="https://podminky.urs.cz/item/CS_URS_2025_02/919732221"/>
    <hyperlink ref="F303" r:id="rId31" display="https://podminky.urs.cz/item/CS_URS_2025_02/919735112"/>
    <hyperlink ref="F313" r:id="rId32" display="https://podminky.urs.cz/item/CS_URS_2025_02/979054441"/>
    <hyperlink ref="F318" r:id="rId33" display="https://podminky.urs.cz/item/CS_URS_2025_02/997211511"/>
    <hyperlink ref="F346" r:id="rId34" display="https://podminky.urs.cz/item/CS_URS_2025_02/997211519"/>
    <hyperlink ref="F350" r:id="rId35" display="https://podminky.urs.cz/item/CS_URS_2025_02/997221861"/>
    <hyperlink ref="F354" r:id="rId36" display="https://podminky.urs.cz/item/CS_URS_2025_02/997221873"/>
    <hyperlink ref="F358" r:id="rId37" display="https://podminky.urs.cz/item/CS_URS_2025_02/997221875"/>
    <hyperlink ref="F363" r:id="rId38" display="https://podminky.urs.cz/item/CS_URS_2025_02/998223011"/>
    <hyperlink ref="F368" r:id="rId39" display="https://podminky.urs.cz/item/CS_URS_2025_02/71116121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87</v>
      </c>
    </row>
    <row r="4" hidden="1" s="1" customFormat="1" ht="24.96" customHeight="1">
      <c r="B4" s="21"/>
      <c r="D4" s="139" t="s">
        <v>92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Gen. Šimka II, chodník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508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91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12. 1. 2026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509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33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37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39</v>
      </c>
      <c r="G32" s="39"/>
      <c r="H32" s="39"/>
      <c r="I32" s="153" t="s">
        <v>38</v>
      </c>
      <c r="J32" s="153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41</v>
      </c>
      <c r="E33" s="141" t="s">
        <v>42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43</v>
      </c>
      <c r="F34" s="155">
        <f>ROUND((SUM(BF120:BF148)),  2)</f>
        <v>0</v>
      </c>
      <c r="G34" s="39"/>
      <c r="H34" s="39"/>
      <c r="I34" s="156">
        <v>0.12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44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45</v>
      </c>
      <c r="F36" s="155">
        <f>ROUND((SUM(BH120:BH148)),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46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Gen. Šimka II, chodník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12. 1. 2026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Ing. bořek Zvědělík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96</v>
      </c>
      <c r="D94" s="177"/>
      <c r="E94" s="177"/>
      <c r="F94" s="177"/>
      <c r="G94" s="177"/>
      <c r="H94" s="177"/>
      <c r="I94" s="177"/>
      <c r="J94" s="178" t="s">
        <v>97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98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hidden="1" s="9" customFormat="1" ht="24.96" customHeight="1">
      <c r="A97" s="9"/>
      <c r="B97" s="180"/>
      <c r="C97" s="181"/>
      <c r="D97" s="182" t="s">
        <v>508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510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511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512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109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Břeclav - ul. Gen. Šimka II, chodník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12. 1. 2026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32</v>
      </c>
      <c r="J116" s="37" t="str">
        <f>E21</f>
        <v>Ing. bořek Zvědělík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110</v>
      </c>
      <c r="D119" s="195" t="s">
        <v>62</v>
      </c>
      <c r="E119" s="195" t="s">
        <v>58</v>
      </c>
      <c r="F119" s="195" t="s">
        <v>59</v>
      </c>
      <c r="G119" s="195" t="s">
        <v>111</v>
      </c>
      <c r="H119" s="195" t="s">
        <v>112</v>
      </c>
      <c r="I119" s="195" t="s">
        <v>113</v>
      </c>
      <c r="J119" s="195" t="s">
        <v>97</v>
      </c>
      <c r="K119" s="196" t="s">
        <v>114</v>
      </c>
      <c r="L119" s="197"/>
      <c r="M119" s="101" t="s">
        <v>1</v>
      </c>
      <c r="N119" s="102" t="s">
        <v>41</v>
      </c>
      <c r="O119" s="102" t="s">
        <v>115</v>
      </c>
      <c r="P119" s="102" t="s">
        <v>116</v>
      </c>
      <c r="Q119" s="102" t="s">
        <v>117</v>
      </c>
      <c r="R119" s="102" t="s">
        <v>118</v>
      </c>
      <c r="S119" s="102" t="s">
        <v>119</v>
      </c>
      <c r="T119" s="103" t="s">
        <v>120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121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76</v>
      </c>
      <c r="AU120" s="18" t="s">
        <v>99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76</v>
      </c>
      <c r="E121" s="206" t="s">
        <v>88</v>
      </c>
      <c r="F121" s="206" t="s">
        <v>89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P122+P135+P145</f>
        <v>0</v>
      </c>
      <c r="Q121" s="211"/>
      <c r="R121" s="212">
        <f>R122+R135+R145</f>
        <v>0</v>
      </c>
      <c r="S121" s="211"/>
      <c r="T121" s="213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158</v>
      </c>
      <c r="AT121" s="215" t="s">
        <v>76</v>
      </c>
      <c r="AU121" s="215" t="s">
        <v>77</v>
      </c>
      <c r="AY121" s="214" t="s">
        <v>124</v>
      </c>
      <c r="BK121" s="216">
        <f>BK122+BK135+BK145</f>
        <v>0</v>
      </c>
    </row>
    <row r="122" s="12" customFormat="1" ht="22.8" customHeight="1">
      <c r="A122" s="12"/>
      <c r="B122" s="203"/>
      <c r="C122" s="204"/>
      <c r="D122" s="205" t="s">
        <v>76</v>
      </c>
      <c r="E122" s="217" t="s">
        <v>513</v>
      </c>
      <c r="F122" s="217" t="s">
        <v>514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SUM(P123:P134)</f>
        <v>0</v>
      </c>
      <c r="Q122" s="211"/>
      <c r="R122" s="212">
        <f>SUM(R123:R134)</f>
        <v>0</v>
      </c>
      <c r="S122" s="211"/>
      <c r="T122" s="213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158</v>
      </c>
      <c r="AT122" s="215" t="s">
        <v>76</v>
      </c>
      <c r="AU122" s="215" t="s">
        <v>85</v>
      </c>
      <c r="AY122" s="214" t="s">
        <v>124</v>
      </c>
      <c r="BK122" s="216">
        <f>SUM(BK123:BK134)</f>
        <v>0</v>
      </c>
    </row>
    <row r="123" s="2" customFormat="1" ht="16.5" customHeight="1">
      <c r="A123" s="39"/>
      <c r="B123" s="40"/>
      <c r="C123" s="219" t="s">
        <v>85</v>
      </c>
      <c r="D123" s="219" t="s">
        <v>126</v>
      </c>
      <c r="E123" s="220" t="s">
        <v>515</v>
      </c>
      <c r="F123" s="221" t="s">
        <v>516</v>
      </c>
      <c r="G123" s="222" t="s">
        <v>517</v>
      </c>
      <c r="H123" s="223">
        <v>1</v>
      </c>
      <c r="I123" s="224"/>
      <c r="J123" s="225">
        <f>ROUND(I123*H123,2)</f>
        <v>0</v>
      </c>
      <c r="K123" s="221" t="s">
        <v>518</v>
      </c>
      <c r="L123" s="45"/>
      <c r="M123" s="226" t="s">
        <v>1</v>
      </c>
      <c r="N123" s="227" t="s">
        <v>42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519</v>
      </c>
      <c r="AT123" s="230" t="s">
        <v>126</v>
      </c>
      <c r="AU123" s="230" t="s">
        <v>87</v>
      </c>
      <c r="AY123" s="18" t="s">
        <v>124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85</v>
      </c>
      <c r="BK123" s="231">
        <f>ROUND(I123*H123,2)</f>
        <v>0</v>
      </c>
      <c r="BL123" s="18" t="s">
        <v>519</v>
      </c>
      <c r="BM123" s="230" t="s">
        <v>520</v>
      </c>
    </row>
    <row r="124" s="2" customFormat="1">
      <c r="A124" s="39"/>
      <c r="B124" s="40"/>
      <c r="C124" s="41"/>
      <c r="D124" s="232" t="s">
        <v>133</v>
      </c>
      <c r="E124" s="41"/>
      <c r="F124" s="233" t="s">
        <v>516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133</v>
      </c>
      <c r="AU124" s="18" t="s">
        <v>87</v>
      </c>
    </row>
    <row r="125" s="13" customFormat="1">
      <c r="A125" s="13"/>
      <c r="B125" s="239"/>
      <c r="C125" s="240"/>
      <c r="D125" s="232" t="s">
        <v>137</v>
      </c>
      <c r="E125" s="241" t="s">
        <v>1</v>
      </c>
      <c r="F125" s="242" t="s">
        <v>85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137</v>
      </c>
      <c r="AU125" s="249" t="s">
        <v>87</v>
      </c>
      <c r="AV125" s="13" t="s">
        <v>87</v>
      </c>
      <c r="AW125" s="13" t="s">
        <v>34</v>
      </c>
      <c r="AX125" s="13" t="s">
        <v>85</v>
      </c>
      <c r="AY125" s="249" t="s">
        <v>124</v>
      </c>
    </row>
    <row r="126" s="2" customFormat="1" ht="16.5" customHeight="1">
      <c r="A126" s="39"/>
      <c r="B126" s="40"/>
      <c r="C126" s="219" t="s">
        <v>87</v>
      </c>
      <c r="D126" s="219" t="s">
        <v>126</v>
      </c>
      <c r="E126" s="220" t="s">
        <v>521</v>
      </c>
      <c r="F126" s="221" t="s">
        <v>522</v>
      </c>
      <c r="G126" s="222" t="s">
        <v>517</v>
      </c>
      <c r="H126" s="223">
        <v>1</v>
      </c>
      <c r="I126" s="224"/>
      <c r="J126" s="225">
        <f>ROUND(I126*H126,2)</f>
        <v>0</v>
      </c>
      <c r="K126" s="221" t="s">
        <v>518</v>
      </c>
      <c r="L126" s="45"/>
      <c r="M126" s="226" t="s">
        <v>1</v>
      </c>
      <c r="N126" s="227" t="s">
        <v>42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519</v>
      </c>
      <c r="AT126" s="230" t="s">
        <v>126</v>
      </c>
      <c r="AU126" s="230" t="s">
        <v>87</v>
      </c>
      <c r="AY126" s="18" t="s">
        <v>124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85</v>
      </c>
      <c r="BK126" s="231">
        <f>ROUND(I126*H126,2)</f>
        <v>0</v>
      </c>
      <c r="BL126" s="18" t="s">
        <v>519</v>
      </c>
      <c r="BM126" s="230" t="s">
        <v>523</v>
      </c>
    </row>
    <row r="127" s="2" customFormat="1">
      <c r="A127" s="39"/>
      <c r="B127" s="40"/>
      <c r="C127" s="41"/>
      <c r="D127" s="232" t="s">
        <v>133</v>
      </c>
      <c r="E127" s="41"/>
      <c r="F127" s="233" t="s">
        <v>522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133</v>
      </c>
      <c r="AU127" s="18" t="s">
        <v>87</v>
      </c>
    </row>
    <row r="128" s="13" customFormat="1">
      <c r="A128" s="13"/>
      <c r="B128" s="239"/>
      <c r="C128" s="240"/>
      <c r="D128" s="232" t="s">
        <v>137</v>
      </c>
      <c r="E128" s="241" t="s">
        <v>1</v>
      </c>
      <c r="F128" s="242" t="s">
        <v>524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137</v>
      </c>
      <c r="AU128" s="249" t="s">
        <v>87</v>
      </c>
      <c r="AV128" s="13" t="s">
        <v>87</v>
      </c>
      <c r="AW128" s="13" t="s">
        <v>34</v>
      </c>
      <c r="AX128" s="13" t="s">
        <v>85</v>
      </c>
      <c r="AY128" s="249" t="s">
        <v>124</v>
      </c>
    </row>
    <row r="129" s="2" customFormat="1" ht="16.5" customHeight="1">
      <c r="A129" s="39"/>
      <c r="B129" s="40"/>
      <c r="C129" s="219" t="s">
        <v>145</v>
      </c>
      <c r="D129" s="219" t="s">
        <v>126</v>
      </c>
      <c r="E129" s="220" t="s">
        <v>525</v>
      </c>
      <c r="F129" s="221" t="s">
        <v>526</v>
      </c>
      <c r="G129" s="222" t="s">
        <v>517</v>
      </c>
      <c r="H129" s="223">
        <v>1</v>
      </c>
      <c r="I129" s="224"/>
      <c r="J129" s="225">
        <f>ROUND(I129*H129,2)</f>
        <v>0</v>
      </c>
      <c r="K129" s="221" t="s">
        <v>518</v>
      </c>
      <c r="L129" s="45"/>
      <c r="M129" s="226" t="s">
        <v>1</v>
      </c>
      <c r="N129" s="227" t="s">
        <v>42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519</v>
      </c>
      <c r="AT129" s="230" t="s">
        <v>126</v>
      </c>
      <c r="AU129" s="230" t="s">
        <v>87</v>
      </c>
      <c r="AY129" s="18" t="s">
        <v>124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85</v>
      </c>
      <c r="BK129" s="231">
        <f>ROUND(I129*H129,2)</f>
        <v>0</v>
      </c>
      <c r="BL129" s="18" t="s">
        <v>519</v>
      </c>
      <c r="BM129" s="230" t="s">
        <v>527</v>
      </c>
    </row>
    <row r="130" s="2" customFormat="1">
      <c r="A130" s="39"/>
      <c r="B130" s="40"/>
      <c r="C130" s="41"/>
      <c r="D130" s="232" t="s">
        <v>133</v>
      </c>
      <c r="E130" s="41"/>
      <c r="F130" s="233" t="s">
        <v>526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133</v>
      </c>
      <c r="AU130" s="18" t="s">
        <v>87</v>
      </c>
    </row>
    <row r="131" s="13" customFormat="1">
      <c r="A131" s="13"/>
      <c r="B131" s="239"/>
      <c r="C131" s="240"/>
      <c r="D131" s="232" t="s">
        <v>137</v>
      </c>
      <c r="E131" s="241" t="s">
        <v>1</v>
      </c>
      <c r="F131" s="242" t="s">
        <v>528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137</v>
      </c>
      <c r="AU131" s="249" t="s">
        <v>87</v>
      </c>
      <c r="AV131" s="13" t="s">
        <v>87</v>
      </c>
      <c r="AW131" s="13" t="s">
        <v>34</v>
      </c>
      <c r="AX131" s="13" t="s">
        <v>85</v>
      </c>
      <c r="AY131" s="249" t="s">
        <v>124</v>
      </c>
    </row>
    <row r="132" s="2" customFormat="1" ht="16.5" customHeight="1">
      <c r="A132" s="39"/>
      <c r="B132" s="40"/>
      <c r="C132" s="219" t="s">
        <v>131</v>
      </c>
      <c r="D132" s="219" t="s">
        <v>126</v>
      </c>
      <c r="E132" s="220" t="s">
        <v>529</v>
      </c>
      <c r="F132" s="221" t="s">
        <v>530</v>
      </c>
      <c r="G132" s="222" t="s">
        <v>517</v>
      </c>
      <c r="H132" s="223">
        <v>1</v>
      </c>
      <c r="I132" s="224"/>
      <c r="J132" s="225">
        <f>ROUND(I132*H132,2)</f>
        <v>0</v>
      </c>
      <c r="K132" s="221" t="s">
        <v>518</v>
      </c>
      <c r="L132" s="45"/>
      <c r="M132" s="226" t="s">
        <v>1</v>
      </c>
      <c r="N132" s="227" t="s">
        <v>42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519</v>
      </c>
      <c r="AT132" s="230" t="s">
        <v>126</v>
      </c>
      <c r="AU132" s="230" t="s">
        <v>87</v>
      </c>
      <c r="AY132" s="18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85</v>
      </c>
      <c r="BK132" s="231">
        <f>ROUND(I132*H132,2)</f>
        <v>0</v>
      </c>
      <c r="BL132" s="18" t="s">
        <v>519</v>
      </c>
      <c r="BM132" s="230" t="s">
        <v>531</v>
      </c>
    </row>
    <row r="133" s="2" customFormat="1">
      <c r="A133" s="39"/>
      <c r="B133" s="40"/>
      <c r="C133" s="41"/>
      <c r="D133" s="232" t="s">
        <v>133</v>
      </c>
      <c r="E133" s="41"/>
      <c r="F133" s="233" t="s">
        <v>530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133</v>
      </c>
      <c r="AU133" s="18" t="s">
        <v>87</v>
      </c>
    </row>
    <row r="134" s="13" customFormat="1">
      <c r="A134" s="13"/>
      <c r="B134" s="239"/>
      <c r="C134" s="240"/>
      <c r="D134" s="232" t="s">
        <v>137</v>
      </c>
      <c r="E134" s="241" t="s">
        <v>1</v>
      </c>
      <c r="F134" s="242" t="s">
        <v>532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137</v>
      </c>
      <c r="AU134" s="249" t="s">
        <v>87</v>
      </c>
      <c r="AV134" s="13" t="s">
        <v>87</v>
      </c>
      <c r="AW134" s="13" t="s">
        <v>34</v>
      </c>
      <c r="AX134" s="13" t="s">
        <v>85</v>
      </c>
      <c r="AY134" s="249" t="s">
        <v>124</v>
      </c>
    </row>
    <row r="135" s="12" customFormat="1" ht="22.8" customHeight="1">
      <c r="A135" s="12"/>
      <c r="B135" s="203"/>
      <c r="C135" s="204"/>
      <c r="D135" s="205" t="s">
        <v>76</v>
      </c>
      <c r="E135" s="217" t="s">
        <v>533</v>
      </c>
      <c r="F135" s="217" t="s">
        <v>534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158</v>
      </c>
      <c r="AT135" s="215" t="s">
        <v>76</v>
      </c>
      <c r="AU135" s="215" t="s">
        <v>85</v>
      </c>
      <c r="AY135" s="214" t="s">
        <v>124</v>
      </c>
      <c r="BK135" s="216">
        <f>SUM(BK136:BK144)</f>
        <v>0</v>
      </c>
    </row>
    <row r="136" s="2" customFormat="1" ht="16.5" customHeight="1">
      <c r="A136" s="39"/>
      <c r="B136" s="40"/>
      <c r="C136" s="219" t="s">
        <v>158</v>
      </c>
      <c r="D136" s="219" t="s">
        <v>126</v>
      </c>
      <c r="E136" s="220" t="s">
        <v>535</v>
      </c>
      <c r="F136" s="221" t="s">
        <v>536</v>
      </c>
      <c r="G136" s="222" t="s">
        <v>517</v>
      </c>
      <c r="H136" s="223">
        <v>1</v>
      </c>
      <c r="I136" s="224"/>
      <c r="J136" s="225">
        <f>ROUND(I136*H136,2)</f>
        <v>0</v>
      </c>
      <c r="K136" s="221" t="s">
        <v>518</v>
      </c>
      <c r="L136" s="45"/>
      <c r="M136" s="226" t="s">
        <v>1</v>
      </c>
      <c r="N136" s="227" t="s">
        <v>42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519</v>
      </c>
      <c r="AT136" s="230" t="s">
        <v>126</v>
      </c>
      <c r="AU136" s="230" t="s">
        <v>87</v>
      </c>
      <c r="AY136" s="18" t="s">
        <v>124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85</v>
      </c>
      <c r="BK136" s="231">
        <f>ROUND(I136*H136,2)</f>
        <v>0</v>
      </c>
      <c r="BL136" s="18" t="s">
        <v>519</v>
      </c>
      <c r="BM136" s="230" t="s">
        <v>537</v>
      </c>
    </row>
    <row r="137" s="2" customFormat="1">
      <c r="A137" s="39"/>
      <c r="B137" s="40"/>
      <c r="C137" s="41"/>
      <c r="D137" s="232" t="s">
        <v>133</v>
      </c>
      <c r="E137" s="41"/>
      <c r="F137" s="233" t="s">
        <v>536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87</v>
      </c>
    </row>
    <row r="138" s="13" customFormat="1">
      <c r="A138" s="13"/>
      <c r="B138" s="239"/>
      <c r="C138" s="240"/>
      <c r="D138" s="232" t="s">
        <v>137</v>
      </c>
      <c r="E138" s="241" t="s">
        <v>1</v>
      </c>
      <c r="F138" s="242" t="s">
        <v>538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137</v>
      </c>
      <c r="AU138" s="249" t="s">
        <v>87</v>
      </c>
      <c r="AV138" s="13" t="s">
        <v>87</v>
      </c>
      <c r="AW138" s="13" t="s">
        <v>34</v>
      </c>
      <c r="AX138" s="13" t="s">
        <v>85</v>
      </c>
      <c r="AY138" s="249" t="s">
        <v>124</v>
      </c>
    </row>
    <row r="139" s="2" customFormat="1" ht="16.5" customHeight="1">
      <c r="A139" s="39"/>
      <c r="B139" s="40"/>
      <c r="C139" s="219" t="s">
        <v>165</v>
      </c>
      <c r="D139" s="219" t="s">
        <v>126</v>
      </c>
      <c r="E139" s="220" t="s">
        <v>539</v>
      </c>
      <c r="F139" s="221" t="s">
        <v>540</v>
      </c>
      <c r="G139" s="222" t="s">
        <v>517</v>
      </c>
      <c r="H139" s="223">
        <v>1</v>
      </c>
      <c r="I139" s="224"/>
      <c r="J139" s="225">
        <f>ROUND(I139*H139,2)</f>
        <v>0</v>
      </c>
      <c r="K139" s="221" t="s">
        <v>518</v>
      </c>
      <c r="L139" s="45"/>
      <c r="M139" s="226" t="s">
        <v>1</v>
      </c>
      <c r="N139" s="227" t="s">
        <v>42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519</v>
      </c>
      <c r="AT139" s="230" t="s">
        <v>126</v>
      </c>
      <c r="AU139" s="230" t="s">
        <v>87</v>
      </c>
      <c r="AY139" s="18" t="s">
        <v>124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85</v>
      </c>
      <c r="BK139" s="231">
        <f>ROUND(I139*H139,2)</f>
        <v>0</v>
      </c>
      <c r="BL139" s="18" t="s">
        <v>519</v>
      </c>
      <c r="BM139" s="230" t="s">
        <v>541</v>
      </c>
    </row>
    <row r="140" s="2" customFormat="1">
      <c r="A140" s="39"/>
      <c r="B140" s="40"/>
      <c r="C140" s="41"/>
      <c r="D140" s="232" t="s">
        <v>133</v>
      </c>
      <c r="E140" s="41"/>
      <c r="F140" s="233" t="s">
        <v>540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87</v>
      </c>
    </row>
    <row r="141" s="13" customFormat="1">
      <c r="A141" s="13"/>
      <c r="B141" s="239"/>
      <c r="C141" s="240"/>
      <c r="D141" s="232" t="s">
        <v>137</v>
      </c>
      <c r="E141" s="241" t="s">
        <v>1</v>
      </c>
      <c r="F141" s="242" t="s">
        <v>542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137</v>
      </c>
      <c r="AU141" s="249" t="s">
        <v>87</v>
      </c>
      <c r="AV141" s="13" t="s">
        <v>87</v>
      </c>
      <c r="AW141" s="13" t="s">
        <v>34</v>
      </c>
      <c r="AX141" s="13" t="s">
        <v>85</v>
      </c>
      <c r="AY141" s="249" t="s">
        <v>124</v>
      </c>
    </row>
    <row r="142" s="2" customFormat="1" ht="16.5" customHeight="1">
      <c r="A142" s="39"/>
      <c r="B142" s="40"/>
      <c r="C142" s="219" t="s">
        <v>174</v>
      </c>
      <c r="D142" s="219" t="s">
        <v>126</v>
      </c>
      <c r="E142" s="220" t="s">
        <v>543</v>
      </c>
      <c r="F142" s="221" t="s">
        <v>544</v>
      </c>
      <c r="G142" s="222" t="s">
        <v>517</v>
      </c>
      <c r="H142" s="223">
        <v>1</v>
      </c>
      <c r="I142" s="224"/>
      <c r="J142" s="225">
        <f>ROUND(I142*H142,2)</f>
        <v>0</v>
      </c>
      <c r="K142" s="221" t="s">
        <v>518</v>
      </c>
      <c r="L142" s="45"/>
      <c r="M142" s="226" t="s">
        <v>1</v>
      </c>
      <c r="N142" s="227" t="s">
        <v>42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519</v>
      </c>
      <c r="AT142" s="230" t="s">
        <v>126</v>
      </c>
      <c r="AU142" s="230" t="s">
        <v>87</v>
      </c>
      <c r="AY142" s="18" t="s">
        <v>124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85</v>
      </c>
      <c r="BK142" s="231">
        <f>ROUND(I142*H142,2)</f>
        <v>0</v>
      </c>
      <c r="BL142" s="18" t="s">
        <v>519</v>
      </c>
      <c r="BM142" s="230" t="s">
        <v>545</v>
      </c>
    </row>
    <row r="143" s="2" customFormat="1">
      <c r="A143" s="39"/>
      <c r="B143" s="40"/>
      <c r="C143" s="41"/>
      <c r="D143" s="232" t="s">
        <v>133</v>
      </c>
      <c r="E143" s="41"/>
      <c r="F143" s="233" t="s">
        <v>544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87</v>
      </c>
    </row>
    <row r="144" s="13" customFormat="1">
      <c r="A144" s="13"/>
      <c r="B144" s="239"/>
      <c r="C144" s="240"/>
      <c r="D144" s="232" t="s">
        <v>137</v>
      </c>
      <c r="E144" s="241" t="s">
        <v>1</v>
      </c>
      <c r="F144" s="242" t="s">
        <v>85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137</v>
      </c>
      <c r="AU144" s="249" t="s">
        <v>87</v>
      </c>
      <c r="AV144" s="13" t="s">
        <v>87</v>
      </c>
      <c r="AW144" s="13" t="s">
        <v>34</v>
      </c>
      <c r="AX144" s="13" t="s">
        <v>85</v>
      </c>
      <c r="AY144" s="249" t="s">
        <v>124</v>
      </c>
    </row>
    <row r="145" s="12" customFormat="1" ht="22.8" customHeight="1">
      <c r="A145" s="12"/>
      <c r="B145" s="203"/>
      <c r="C145" s="204"/>
      <c r="D145" s="205" t="s">
        <v>76</v>
      </c>
      <c r="E145" s="217" t="s">
        <v>546</v>
      </c>
      <c r="F145" s="217" t="s">
        <v>547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158</v>
      </c>
      <c r="AT145" s="215" t="s">
        <v>76</v>
      </c>
      <c r="AU145" s="215" t="s">
        <v>85</v>
      </c>
      <c r="AY145" s="214" t="s">
        <v>124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181</v>
      </c>
      <c r="D146" s="219" t="s">
        <v>126</v>
      </c>
      <c r="E146" s="220" t="s">
        <v>548</v>
      </c>
      <c r="F146" s="221" t="s">
        <v>549</v>
      </c>
      <c r="G146" s="222" t="s">
        <v>517</v>
      </c>
      <c r="H146" s="223">
        <v>2</v>
      </c>
      <c r="I146" s="224"/>
      <c r="J146" s="225">
        <f>ROUND(I146*H146,2)</f>
        <v>0</v>
      </c>
      <c r="K146" s="221" t="s">
        <v>518</v>
      </c>
      <c r="L146" s="45"/>
      <c r="M146" s="226" t="s">
        <v>1</v>
      </c>
      <c r="N146" s="227" t="s">
        <v>42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519</v>
      </c>
      <c r="AT146" s="230" t="s">
        <v>126</v>
      </c>
      <c r="AU146" s="230" t="s">
        <v>87</v>
      </c>
      <c r="AY146" s="18" t="s">
        <v>124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85</v>
      </c>
      <c r="BK146" s="231">
        <f>ROUND(I146*H146,2)</f>
        <v>0</v>
      </c>
      <c r="BL146" s="18" t="s">
        <v>519</v>
      </c>
      <c r="BM146" s="230" t="s">
        <v>550</v>
      </c>
    </row>
    <row r="147" s="2" customFormat="1">
      <c r="A147" s="39"/>
      <c r="B147" s="40"/>
      <c r="C147" s="41"/>
      <c r="D147" s="232" t="s">
        <v>133</v>
      </c>
      <c r="E147" s="41"/>
      <c r="F147" s="233" t="s">
        <v>549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133</v>
      </c>
      <c r="AU147" s="18" t="s">
        <v>87</v>
      </c>
    </row>
    <row r="148" s="13" customFormat="1">
      <c r="A148" s="13"/>
      <c r="B148" s="239"/>
      <c r="C148" s="240"/>
      <c r="D148" s="232" t="s">
        <v>137</v>
      </c>
      <c r="E148" s="241" t="s">
        <v>1</v>
      </c>
      <c r="F148" s="242" t="s">
        <v>87</v>
      </c>
      <c r="G148" s="240"/>
      <c r="H148" s="243">
        <v>2</v>
      </c>
      <c r="I148" s="244"/>
      <c r="J148" s="240"/>
      <c r="K148" s="240"/>
      <c r="L148" s="245"/>
      <c r="M148" s="292"/>
      <c r="N148" s="293"/>
      <c r="O148" s="293"/>
      <c r="P148" s="293"/>
      <c r="Q148" s="293"/>
      <c r="R148" s="293"/>
      <c r="S148" s="293"/>
      <c r="T148" s="2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137</v>
      </c>
      <c r="AU148" s="249" t="s">
        <v>87</v>
      </c>
      <c r="AV148" s="13" t="s">
        <v>87</v>
      </c>
      <c r="AW148" s="13" t="s">
        <v>34</v>
      </c>
      <c r="AX148" s="13" t="s">
        <v>85</v>
      </c>
      <c r="AY148" s="249" t="s">
        <v>124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auoPrq8aash+VGS+zrgzJmDPeqLD4/SJooKZ+XaSpeElhKzar9GfWw6O3d5xJ1UuvrhP0Z9CIFFeQ6fq5SK0fA==" hashValue="GyUrtd3hGnVQZN/ydiYhJckVsxChFhUPSKCVmXf7EgZZPSYmw75pgd81SKEM06oEMKVm8YhVo58L6F3tVwpyEg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2026-01-12T09:21:15Z</dcterms:created>
  <dcterms:modified xsi:type="dcterms:W3CDTF">2026-01-12T09:21:19Z</dcterms:modified>
</cp:coreProperties>
</file>